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10" windowWidth="19815" windowHeight="9660"/>
  </bookViews>
  <sheets>
    <sheet name="všeobecný" sheetId="1" r:id="rId1"/>
    <sheet name="podrobný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I47" i="2" l="1"/>
  <c r="I46" i="2"/>
  <c r="I45" i="2"/>
  <c r="I44" i="2"/>
  <c r="I43" i="2"/>
  <c r="I42" i="2"/>
  <c r="I41" i="2"/>
  <c r="I40" i="2"/>
  <c r="I39" i="2"/>
  <c r="I38" i="2"/>
  <c r="I37" i="2"/>
  <c r="I36" i="2"/>
  <c r="I35" i="2"/>
  <c r="I34" i="2"/>
  <c r="I33" i="2"/>
  <c r="I31" i="2"/>
  <c r="I29" i="2"/>
  <c r="I30" i="2"/>
  <c r="I28" i="2"/>
  <c r="I27" i="2"/>
  <c r="I26" i="2"/>
  <c r="I25" i="2"/>
  <c r="I24" i="2"/>
  <c r="I23" i="2"/>
  <c r="I22" i="2"/>
  <c r="I21" i="2"/>
  <c r="I20" i="2"/>
  <c r="I19" i="2"/>
  <c r="I18" i="2"/>
  <c r="I17" i="2"/>
  <c r="I16" i="2"/>
  <c r="I15" i="2"/>
  <c r="I14" i="2"/>
  <c r="I13" i="2"/>
  <c r="I12" i="2"/>
  <c r="I11" i="2"/>
  <c r="I10" i="2"/>
  <c r="I9" i="2"/>
  <c r="I8" i="2"/>
  <c r="I7" i="2"/>
  <c r="I6" i="2"/>
  <c r="O47" i="2"/>
  <c r="P47" i="2" s="1"/>
  <c r="K47" i="2"/>
  <c r="N47" i="2" s="1"/>
  <c r="O46" i="2"/>
  <c r="K46" i="2"/>
  <c r="N46" i="2" s="1"/>
  <c r="O45" i="2"/>
  <c r="K45" i="2"/>
  <c r="N45" i="2" s="1"/>
  <c r="O44" i="2"/>
  <c r="K44" i="2"/>
  <c r="N44" i="2" s="1"/>
  <c r="O43" i="2"/>
  <c r="K43" i="2"/>
  <c r="N43" i="2" s="1"/>
  <c r="O42" i="2"/>
  <c r="P42" i="2" s="1"/>
  <c r="N42" i="2"/>
  <c r="K42" i="2"/>
  <c r="O41" i="2"/>
  <c r="K41" i="2"/>
  <c r="N41" i="2" s="1"/>
  <c r="O40" i="2"/>
  <c r="K40" i="2"/>
  <c r="N40" i="2" s="1"/>
  <c r="O39" i="2"/>
  <c r="N39" i="2"/>
  <c r="K39" i="2"/>
  <c r="O38" i="2"/>
  <c r="N38" i="2"/>
  <c r="K38" i="2"/>
  <c r="O37" i="2"/>
  <c r="K37" i="2"/>
  <c r="N37" i="2" s="1"/>
  <c r="O36" i="2"/>
  <c r="P36" i="2" s="1"/>
  <c r="N36" i="2"/>
  <c r="K36" i="2"/>
  <c r="O35" i="2"/>
  <c r="P35" i="2" s="1"/>
  <c r="N35" i="2"/>
  <c r="K35" i="2"/>
  <c r="O34" i="2"/>
  <c r="K34" i="2"/>
  <c r="N34" i="2" s="1"/>
  <c r="O33" i="2"/>
  <c r="P33" i="2" s="1"/>
  <c r="N33" i="2"/>
  <c r="K33" i="2"/>
  <c r="O31" i="2"/>
  <c r="K31" i="2"/>
  <c r="N31" i="2" s="1"/>
  <c r="O30" i="2"/>
  <c r="P30" i="2" s="1"/>
  <c r="K30" i="2"/>
  <c r="N30" i="2" s="1"/>
  <c r="O29" i="2"/>
  <c r="K29" i="2"/>
  <c r="N29" i="2" s="1"/>
  <c r="O28" i="2"/>
  <c r="K28" i="2"/>
  <c r="N28" i="2" s="1"/>
  <c r="O27" i="2"/>
  <c r="K27" i="2"/>
  <c r="N27" i="2" s="1"/>
  <c r="O26" i="2"/>
  <c r="K26" i="2"/>
  <c r="N26" i="2" s="1"/>
  <c r="O25" i="2"/>
  <c r="K25" i="2"/>
  <c r="N25" i="2" s="1"/>
  <c r="O24" i="2"/>
  <c r="N24" i="2"/>
  <c r="K24" i="2"/>
  <c r="O23" i="2"/>
  <c r="K23" i="2"/>
  <c r="N23" i="2" s="1"/>
  <c r="O22" i="2"/>
  <c r="N22" i="2"/>
  <c r="K22" i="2"/>
  <c r="O21" i="2"/>
  <c r="K21" i="2"/>
  <c r="N21" i="2" s="1"/>
  <c r="O20" i="2"/>
  <c r="K20" i="2"/>
  <c r="N20" i="2" s="1"/>
  <c r="O19" i="2"/>
  <c r="K19" i="2"/>
  <c r="N19" i="2" s="1"/>
  <c r="O18" i="2"/>
  <c r="K18" i="2"/>
  <c r="N18" i="2" s="1"/>
  <c r="O17" i="2"/>
  <c r="K17" i="2"/>
  <c r="N17" i="2" s="1"/>
  <c r="O16" i="2"/>
  <c r="N16" i="2"/>
  <c r="K16" i="2"/>
  <c r="O15" i="2"/>
  <c r="N15" i="2"/>
  <c r="K15" i="2"/>
  <c r="O14" i="2"/>
  <c r="K14" i="2"/>
  <c r="N14" i="2" s="1"/>
  <c r="O13" i="2"/>
  <c r="N13" i="2"/>
  <c r="K13" i="2"/>
  <c r="O12" i="2"/>
  <c r="N12" i="2"/>
  <c r="K12" i="2"/>
  <c r="O11" i="2"/>
  <c r="N11" i="2"/>
  <c r="K11" i="2"/>
  <c r="O10" i="2"/>
  <c r="K10" i="2"/>
  <c r="N10" i="2" s="1"/>
  <c r="O9" i="2"/>
  <c r="K9" i="2"/>
  <c r="N9" i="2" s="1"/>
  <c r="O8" i="2"/>
  <c r="K8" i="2"/>
  <c r="N8" i="2" s="1"/>
  <c r="O7" i="2"/>
  <c r="K7" i="2"/>
  <c r="N7" i="2" s="1"/>
  <c r="O6" i="2"/>
  <c r="N6" i="2"/>
  <c r="K6" i="2"/>
  <c r="I5" i="2"/>
  <c r="O5" i="2"/>
  <c r="P5" i="2" s="1"/>
  <c r="R35" i="2" l="1"/>
  <c r="R43" i="2"/>
  <c r="P43" i="2"/>
  <c r="R42" i="2"/>
  <c r="R37" i="2"/>
  <c r="P37" i="2"/>
  <c r="R36" i="2"/>
  <c r="R33" i="2"/>
  <c r="R17" i="2"/>
  <c r="P17" i="2"/>
  <c r="R47" i="2"/>
  <c r="R10" i="2"/>
  <c r="P10" i="2"/>
  <c r="R46" i="2"/>
  <c r="P46" i="2"/>
  <c r="R45" i="2"/>
  <c r="P45" i="2"/>
  <c r="R44" i="2"/>
  <c r="P44" i="2"/>
  <c r="R41" i="2"/>
  <c r="P41" i="2"/>
  <c r="R40" i="2"/>
  <c r="P40" i="2"/>
  <c r="R39" i="2"/>
  <c r="P39" i="2"/>
  <c r="R38" i="2"/>
  <c r="P38" i="2"/>
  <c r="R34" i="2"/>
  <c r="P34" i="2"/>
  <c r="R31" i="2"/>
  <c r="P31" i="2"/>
  <c r="R30" i="2"/>
  <c r="R29" i="2"/>
  <c r="P29" i="2"/>
  <c r="R28" i="2"/>
  <c r="P28" i="2"/>
  <c r="R27" i="2"/>
  <c r="P27" i="2"/>
  <c r="R26" i="2"/>
  <c r="P26" i="2"/>
  <c r="R25" i="2"/>
  <c r="P25" i="2"/>
  <c r="R24" i="2"/>
  <c r="P24" i="2"/>
  <c r="R23" i="2"/>
  <c r="P23" i="2"/>
  <c r="R22" i="2"/>
  <c r="P22" i="2"/>
  <c r="R21" i="2"/>
  <c r="P21" i="2"/>
  <c r="R20" i="2"/>
  <c r="P20" i="2"/>
  <c r="R19" i="2"/>
  <c r="P19" i="2"/>
  <c r="R18" i="2"/>
  <c r="P18" i="2"/>
  <c r="R16" i="2"/>
  <c r="P16" i="2"/>
  <c r="R15" i="2"/>
  <c r="P15" i="2"/>
  <c r="R14" i="2"/>
  <c r="P14" i="2"/>
  <c r="R13" i="2"/>
  <c r="P13" i="2"/>
  <c r="R12" i="2"/>
  <c r="P12" i="2"/>
  <c r="R11" i="2"/>
  <c r="P11" i="2"/>
  <c r="R9" i="2"/>
  <c r="P9" i="2"/>
  <c r="R8" i="2"/>
  <c r="P8" i="2"/>
  <c r="R7" i="2"/>
  <c r="P7" i="2"/>
  <c r="R6" i="2"/>
  <c r="P6" i="2"/>
  <c r="R5" i="2"/>
  <c r="I47" i="1" l="1"/>
  <c r="I44" i="1"/>
  <c r="I43" i="1"/>
  <c r="I40" i="1"/>
  <c r="I39" i="1"/>
  <c r="I36" i="1"/>
  <c r="I35" i="1"/>
  <c r="I9" i="1"/>
  <c r="I5" i="1"/>
  <c r="G47" i="2"/>
  <c r="L47" i="2" s="1"/>
  <c r="M47" i="2" s="1"/>
  <c r="Q47" i="2" s="1"/>
  <c r="S47" i="2" s="1"/>
  <c r="T47" i="2" s="1"/>
  <c r="G46" i="2"/>
  <c r="L46" i="2" s="1"/>
  <c r="M46" i="2" s="1"/>
  <c r="Q46" i="2" s="1"/>
  <c r="S46" i="2" s="1"/>
  <c r="T46" i="2" s="1"/>
  <c r="G45" i="2"/>
  <c r="L45" i="2" s="1"/>
  <c r="M45" i="2" s="1"/>
  <c r="Q45" i="2" s="1"/>
  <c r="S45" i="2" s="1"/>
  <c r="T45" i="2" s="1"/>
  <c r="G44" i="2"/>
  <c r="L44" i="2" s="1"/>
  <c r="M44" i="2" s="1"/>
  <c r="Q44" i="2" s="1"/>
  <c r="S44" i="2" s="1"/>
  <c r="T44" i="2" s="1"/>
  <c r="G43" i="2"/>
  <c r="L43" i="2" s="1"/>
  <c r="M43" i="2" s="1"/>
  <c r="Q43" i="2" s="1"/>
  <c r="S43" i="2" s="1"/>
  <c r="T43" i="2" s="1"/>
  <c r="G42" i="2"/>
  <c r="L42" i="2" s="1"/>
  <c r="M42" i="2" s="1"/>
  <c r="Q42" i="2" s="1"/>
  <c r="S42" i="2" s="1"/>
  <c r="T42" i="2" s="1"/>
  <c r="G41" i="2"/>
  <c r="L41" i="2" s="1"/>
  <c r="M41" i="2" s="1"/>
  <c r="Q41" i="2" s="1"/>
  <c r="S41" i="2" s="1"/>
  <c r="T41" i="2" s="1"/>
  <c r="G40" i="2"/>
  <c r="L40" i="2" s="1"/>
  <c r="M40" i="2" s="1"/>
  <c r="Q40" i="2" s="1"/>
  <c r="S40" i="2" s="1"/>
  <c r="T40" i="2" s="1"/>
  <c r="G39" i="2"/>
  <c r="L39" i="2" s="1"/>
  <c r="M39" i="2" s="1"/>
  <c r="Q39" i="2" s="1"/>
  <c r="S39" i="2" s="1"/>
  <c r="T39" i="2" s="1"/>
  <c r="G38" i="2"/>
  <c r="L38" i="2" s="1"/>
  <c r="M38" i="2" s="1"/>
  <c r="Q38" i="2" s="1"/>
  <c r="S38" i="2" s="1"/>
  <c r="T38" i="2" s="1"/>
  <c r="G37" i="2"/>
  <c r="L37" i="2" s="1"/>
  <c r="M37" i="2" s="1"/>
  <c r="Q37" i="2" s="1"/>
  <c r="S37" i="2" s="1"/>
  <c r="T37" i="2" s="1"/>
  <c r="G36" i="2"/>
  <c r="L36" i="2" s="1"/>
  <c r="M36" i="2" s="1"/>
  <c r="Q36" i="2" s="1"/>
  <c r="S36" i="2" s="1"/>
  <c r="T36" i="2" s="1"/>
  <c r="G35" i="2"/>
  <c r="L35" i="2" s="1"/>
  <c r="M35" i="2" s="1"/>
  <c r="Q35" i="2" s="1"/>
  <c r="S35" i="2" s="1"/>
  <c r="T35" i="2" s="1"/>
  <c r="G34" i="2"/>
  <c r="L34" i="2" s="1"/>
  <c r="M34" i="2" s="1"/>
  <c r="Q34" i="2" s="1"/>
  <c r="S34" i="2" s="1"/>
  <c r="T34" i="2" s="1"/>
  <c r="G33" i="2"/>
  <c r="L33" i="2" s="1"/>
  <c r="M33" i="2" s="1"/>
  <c r="Q33" i="2" s="1"/>
  <c r="S33" i="2" s="1"/>
  <c r="T33" i="2" s="1"/>
  <c r="G31" i="2"/>
  <c r="L31" i="2" s="1"/>
  <c r="M31" i="2" s="1"/>
  <c r="Q31" i="2" s="1"/>
  <c r="S31" i="2" s="1"/>
  <c r="T31" i="2" s="1"/>
  <c r="G30" i="2"/>
  <c r="L30" i="2" s="1"/>
  <c r="M30" i="2" s="1"/>
  <c r="Q30" i="2" s="1"/>
  <c r="S30" i="2" s="1"/>
  <c r="T30" i="2" s="1"/>
  <c r="G29" i="2"/>
  <c r="L29" i="2" s="1"/>
  <c r="M29" i="2" s="1"/>
  <c r="Q29" i="2" s="1"/>
  <c r="S29" i="2" s="1"/>
  <c r="T29" i="2" s="1"/>
  <c r="G28" i="2"/>
  <c r="L28" i="2" s="1"/>
  <c r="M28" i="2" s="1"/>
  <c r="Q28" i="2" s="1"/>
  <c r="S28" i="2" s="1"/>
  <c r="T28" i="2" s="1"/>
  <c r="G27" i="2"/>
  <c r="L27" i="2" s="1"/>
  <c r="M27" i="2" s="1"/>
  <c r="Q27" i="2" s="1"/>
  <c r="S27" i="2" s="1"/>
  <c r="T27" i="2" s="1"/>
  <c r="G26" i="2"/>
  <c r="L26" i="2" s="1"/>
  <c r="M26" i="2" s="1"/>
  <c r="Q26" i="2" s="1"/>
  <c r="S26" i="2" s="1"/>
  <c r="T26" i="2" s="1"/>
  <c r="G25" i="2"/>
  <c r="L25" i="2" s="1"/>
  <c r="M25" i="2" s="1"/>
  <c r="Q25" i="2" s="1"/>
  <c r="S25" i="2" s="1"/>
  <c r="T25" i="2" s="1"/>
  <c r="G24" i="2"/>
  <c r="L24" i="2" s="1"/>
  <c r="M24" i="2" s="1"/>
  <c r="Q24" i="2" s="1"/>
  <c r="S24" i="2" s="1"/>
  <c r="T24" i="2" s="1"/>
  <c r="G23" i="2"/>
  <c r="L23" i="2" s="1"/>
  <c r="M23" i="2" s="1"/>
  <c r="Q23" i="2" s="1"/>
  <c r="S23" i="2" s="1"/>
  <c r="T23" i="2" s="1"/>
  <c r="G22" i="2"/>
  <c r="L22" i="2" s="1"/>
  <c r="M22" i="2" s="1"/>
  <c r="Q22" i="2" s="1"/>
  <c r="S22" i="2" s="1"/>
  <c r="T22" i="2" s="1"/>
  <c r="G21" i="2"/>
  <c r="L21" i="2" s="1"/>
  <c r="M21" i="2" s="1"/>
  <c r="Q21" i="2" s="1"/>
  <c r="S21" i="2" s="1"/>
  <c r="T21" i="2" s="1"/>
  <c r="G20" i="2"/>
  <c r="L20" i="2" s="1"/>
  <c r="M20" i="2" s="1"/>
  <c r="Q20" i="2" s="1"/>
  <c r="S20" i="2" s="1"/>
  <c r="T20" i="2" s="1"/>
  <c r="G19" i="2"/>
  <c r="L19" i="2" s="1"/>
  <c r="M19" i="2" s="1"/>
  <c r="Q19" i="2" s="1"/>
  <c r="S19" i="2" s="1"/>
  <c r="T19" i="2" s="1"/>
  <c r="G18" i="2"/>
  <c r="L18" i="2" s="1"/>
  <c r="M18" i="2" s="1"/>
  <c r="Q18" i="2" s="1"/>
  <c r="S18" i="2" s="1"/>
  <c r="T18" i="2" s="1"/>
  <c r="G17" i="2"/>
  <c r="L17" i="2" s="1"/>
  <c r="M17" i="2" s="1"/>
  <c r="Q17" i="2" s="1"/>
  <c r="S17" i="2" s="1"/>
  <c r="T17" i="2" s="1"/>
  <c r="G16" i="2"/>
  <c r="L16" i="2" s="1"/>
  <c r="M16" i="2" s="1"/>
  <c r="Q16" i="2" s="1"/>
  <c r="S16" i="2" s="1"/>
  <c r="T16" i="2" s="1"/>
  <c r="G15" i="2"/>
  <c r="L15" i="2" s="1"/>
  <c r="M15" i="2" s="1"/>
  <c r="Q15" i="2" s="1"/>
  <c r="S15" i="2" s="1"/>
  <c r="T15" i="2" s="1"/>
  <c r="G14" i="2"/>
  <c r="L14" i="2" s="1"/>
  <c r="M14" i="2" s="1"/>
  <c r="Q14" i="2" s="1"/>
  <c r="S14" i="2" s="1"/>
  <c r="T14" i="2" s="1"/>
  <c r="G13" i="2"/>
  <c r="L13" i="2" s="1"/>
  <c r="M13" i="2" s="1"/>
  <c r="Q13" i="2" s="1"/>
  <c r="S13" i="2" s="1"/>
  <c r="T13" i="2" s="1"/>
  <c r="G12" i="2"/>
  <c r="G11" i="2"/>
  <c r="L11" i="2" s="1"/>
  <c r="M11" i="2" s="1"/>
  <c r="Q11" i="2" s="1"/>
  <c r="S11" i="2" s="1"/>
  <c r="T11" i="2" s="1"/>
  <c r="G10" i="2"/>
  <c r="L10" i="2" s="1"/>
  <c r="M10" i="2" s="1"/>
  <c r="Q10" i="2" s="1"/>
  <c r="S10" i="2" s="1"/>
  <c r="T10" i="2" s="1"/>
  <c r="G9" i="2"/>
  <c r="L9" i="2" s="1"/>
  <c r="M9" i="2" s="1"/>
  <c r="Q9" i="2" s="1"/>
  <c r="S9" i="2" s="1"/>
  <c r="T9" i="2" s="1"/>
  <c r="G8" i="2"/>
  <c r="L8" i="2" s="1"/>
  <c r="M8" i="2" s="1"/>
  <c r="Q8" i="2" s="1"/>
  <c r="S8" i="2" s="1"/>
  <c r="T8" i="2" s="1"/>
  <c r="G7" i="2"/>
  <c r="L7" i="2" s="1"/>
  <c r="M7" i="2" s="1"/>
  <c r="Q7" i="2" s="1"/>
  <c r="S7" i="2" s="1"/>
  <c r="T7" i="2" s="1"/>
  <c r="G6" i="2"/>
  <c r="L6" i="2" s="1"/>
  <c r="M6" i="2" s="1"/>
  <c r="Q6" i="2" s="1"/>
  <c r="S6" i="2" s="1"/>
  <c r="T6" i="2" s="1"/>
  <c r="G5" i="2"/>
  <c r="L5" i="2" s="1"/>
  <c r="K5" i="2"/>
  <c r="N5" i="2" s="1"/>
  <c r="I46" i="1"/>
  <c r="I45" i="1"/>
  <c r="I42" i="1"/>
  <c r="I41" i="1"/>
  <c r="I38" i="1"/>
  <c r="I37" i="1"/>
  <c r="I34" i="1"/>
  <c r="I33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8" i="1"/>
  <c r="I7" i="1"/>
  <c r="I6" i="1"/>
  <c r="L12" i="2" l="1"/>
  <c r="M12" i="2" s="1"/>
  <c r="Q12" i="2" s="1"/>
  <c r="S12" i="2" s="1"/>
  <c r="T12" i="2" s="1"/>
  <c r="M5" i="2"/>
  <c r="Q5" i="2" l="1"/>
  <c r="S5" i="2" s="1"/>
  <c r="T5" i="2" s="1"/>
</calcChain>
</file>

<file path=xl/sharedStrings.xml><?xml version="1.0" encoding="utf-8"?>
<sst xmlns="http://schemas.openxmlformats.org/spreadsheetml/2006/main" count="305" uniqueCount="137">
  <si>
    <t>Názov</t>
  </si>
  <si>
    <t>Čiarový kód EAN</t>
  </si>
  <si>
    <t xml:space="preserve"> obj.      alkoholu %</t>
  </si>
  <si>
    <t xml:space="preserve">        objem           v litroch</t>
  </si>
  <si>
    <t xml:space="preserve">      IČO a číslo oprávnenia            na distribúciu</t>
  </si>
  <si>
    <t>Prevod z min. mesiaca</t>
  </si>
  <si>
    <t>Počet    prijatých</t>
  </si>
  <si>
    <t>Počet vydaných</t>
  </si>
  <si>
    <t>Stav zásob</t>
  </si>
  <si>
    <t>Manko alebo prebytok</t>
  </si>
  <si>
    <t>Aberlout 12r.</t>
  </si>
  <si>
    <t>45952671/520031100016 36266299/587431000105</t>
  </si>
  <si>
    <t>Balvenie</t>
  </si>
  <si>
    <t>36266299/587431000105</t>
  </si>
  <si>
    <t>Becherovka</t>
  </si>
  <si>
    <t>Demänovka byl. Horká</t>
  </si>
  <si>
    <t>45952671/520031100016</t>
  </si>
  <si>
    <t>Fernet stock citrus</t>
  </si>
  <si>
    <t>Fernet stock</t>
  </si>
  <si>
    <t>8594005010093 8594005017801</t>
  </si>
  <si>
    <t>Four Roses</t>
  </si>
  <si>
    <t>GAS Goral</t>
  </si>
  <si>
    <t>Gin Beefeater</t>
  </si>
  <si>
    <t>Glinvet 12r.</t>
  </si>
  <si>
    <t>Glinvet 15r.</t>
  </si>
  <si>
    <t>Glinvet Founders.</t>
  </si>
  <si>
    <t>Glenfiddich15year</t>
  </si>
  <si>
    <t>Jack Daniels</t>
  </si>
  <si>
    <t>jack Daniels Honey</t>
  </si>
  <si>
    <t>Jägermeister</t>
  </si>
  <si>
    <t>KB Karpatské brandy</t>
  </si>
  <si>
    <t>Laphroaig</t>
  </si>
  <si>
    <t>LEON G-35%</t>
  </si>
  <si>
    <t>Malibu</t>
  </si>
  <si>
    <t>Metaxa 5*</t>
  </si>
  <si>
    <t>52027951200115 5202795120054</t>
  </si>
  <si>
    <t>Moravská hruška Jelínek</t>
  </si>
  <si>
    <t>Nicolaus vodka extra jemná</t>
  </si>
  <si>
    <t>R. Jelínek Hruškovica</t>
  </si>
  <si>
    <t>R. Jelínek Slivovica</t>
  </si>
  <si>
    <t>Rum cap. Diplomatico</t>
  </si>
  <si>
    <t>7594003624927 7594003620059</t>
  </si>
  <si>
    <t>Rum Captain Morgen gold</t>
  </si>
  <si>
    <t>Rum Captain Morgen spiced</t>
  </si>
  <si>
    <t>Slivovica biela</t>
  </si>
  <si>
    <t>1l</t>
  </si>
  <si>
    <t>Spiš Borovička</t>
  </si>
  <si>
    <t>Spiš Čerešňa</t>
  </si>
  <si>
    <t>Spiš Hruška</t>
  </si>
  <si>
    <t>Spiš Slivka</t>
  </si>
  <si>
    <t>St. Nicolaus Borovička</t>
  </si>
  <si>
    <t>45952671/520031100016 36266299/587431000105 00684104/520031000028</t>
  </si>
  <si>
    <t>St. Nicolaus Tuzemský UM</t>
  </si>
  <si>
    <t>St. Nicolaus Vodka jemná</t>
  </si>
  <si>
    <t>8586000135505 8586000135208</t>
  </si>
  <si>
    <t>Tequilla Casco</t>
  </si>
  <si>
    <t>Tequilla José Cuervo Cl.</t>
  </si>
  <si>
    <t>Tequilla Pepe Lopez Silver</t>
  </si>
  <si>
    <t>Tequilla Pepe Lopez Gold</t>
  </si>
  <si>
    <t>Vodka Russian standard platinum</t>
  </si>
  <si>
    <t>Whisky Tullamore Dew</t>
  </si>
  <si>
    <t>Zacapa 23 Anos centen.</t>
  </si>
  <si>
    <t xml:space="preserve">         IČO a číslo                    oprávnenia na         distribúciu</t>
  </si>
  <si>
    <t>3047100056251</t>
  </si>
  <si>
    <t>5010327505138</t>
  </si>
  <si>
    <t>8594405101063</t>
  </si>
  <si>
    <t>8586000131613</t>
  </si>
  <si>
    <t>8594005015692</t>
  </si>
  <si>
    <t>5000299101209</t>
  </si>
  <si>
    <t>8586005330707</t>
  </si>
  <si>
    <t>5000329002278</t>
  </si>
  <si>
    <t>80432402825</t>
  </si>
  <si>
    <t>5000299295021</t>
  </si>
  <si>
    <t>5000299609347</t>
  </si>
  <si>
    <t>5010327325125</t>
  </si>
  <si>
    <t>5099873045367</t>
  </si>
  <si>
    <t>5099873046968</t>
  </si>
  <si>
    <t>4067700011008</t>
  </si>
  <si>
    <t>8586015320491</t>
  </si>
  <si>
    <t>5010019640260</t>
  </si>
  <si>
    <t>8410024700015</t>
  </si>
  <si>
    <t>8586000136159</t>
  </si>
  <si>
    <t>8594000870647</t>
  </si>
  <si>
    <t>58586000131873</t>
  </si>
  <si>
    <t>8595198802038</t>
  </si>
  <si>
    <t>8595198805251</t>
  </si>
  <si>
    <t>5000299223055</t>
  </si>
  <si>
    <t>8586000672307</t>
  </si>
  <si>
    <t>8586005336501</t>
  </si>
  <si>
    <t>8586005336518</t>
  </si>
  <si>
    <t>8586005336587</t>
  </si>
  <si>
    <t>8586000135284</t>
  </si>
  <si>
    <t>8586000135147</t>
  </si>
  <si>
    <t>698450529006</t>
  </si>
  <si>
    <t>7501035042063</t>
  </si>
  <si>
    <t>5099873036419</t>
  </si>
  <si>
    <t>5099873036457</t>
  </si>
  <si>
    <t>4603400000227</t>
  </si>
  <si>
    <t>5011026108019</t>
  </si>
  <si>
    <t>740100500850</t>
  </si>
  <si>
    <t>Aberlour 12r.</t>
  </si>
  <si>
    <t>pč FL</t>
  </si>
  <si>
    <t>minuté FL</t>
  </si>
  <si>
    <t>min mes L</t>
  </si>
  <si>
    <t>min mes 0,05L</t>
  </si>
  <si>
    <t>prij. FL</t>
  </si>
  <si>
    <t>prij 0,05</t>
  </si>
  <si>
    <t>vyd 0,05</t>
  </si>
  <si>
    <t>vyd L</t>
  </si>
  <si>
    <t>st. zás 0,05</t>
  </si>
  <si>
    <t>st. zás L</t>
  </si>
  <si>
    <t>vyd FL</t>
  </si>
  <si>
    <t>min mes L = prevod z minulého mesiaca v litrocch</t>
  </si>
  <si>
    <t>min mes 0,05L = prevod z minulého mesiaca v 0,05 L</t>
  </si>
  <si>
    <t>prij FL = priaté flaše v konkrétnom období</t>
  </si>
  <si>
    <t>prij 0,05 = prijaté 0,05L v konkrétnom období</t>
  </si>
  <si>
    <t>vyd L = vydané v litroch</t>
  </si>
  <si>
    <t>vyd FL = vydané flašiek (počet na základe objemu)</t>
  </si>
  <si>
    <t>st. zás 0,05 = stav zásob v 0,05L</t>
  </si>
  <si>
    <t>st. zás L = stav zásob v litroch</t>
  </si>
  <si>
    <t>pč FL = aktuálny počet flašiek podľa objemu</t>
  </si>
  <si>
    <t>pč Fl vt OTV prev+ nakup = stav flašiek na začiatku obdobia + stav zakúpených v období vrátane otvorenej flašky (zaokruhlené na KS)</t>
  </si>
  <si>
    <t>pč Fl vt OTV prev+nakup</t>
  </si>
  <si>
    <t>akt pč FL</t>
  </si>
  <si>
    <t>Vysvetlivky:</t>
  </si>
  <si>
    <t>akt pč FL = aktuálny počet flašiek vrátane otvorenej (zaokruhné na KS)</t>
  </si>
  <si>
    <t>minuté FL = minuté fľašky v KS vrátane otvorenej</t>
  </si>
  <si>
    <t xml:space="preserve"> obj. alk. %</t>
  </si>
  <si>
    <t>obj. L</t>
  </si>
  <si>
    <t>prev fl</t>
  </si>
  <si>
    <t xml:space="preserve">prev FL = prevod počtu flašiek z minulého mesiaca </t>
  </si>
  <si>
    <t>VYPLŇAJ IBA ŽLTÉ pozn pre prácu v PC</t>
  </si>
  <si>
    <t>pč FL vt otv prev</t>
  </si>
  <si>
    <t>pč FL vt otv prev = prevod počtu flašiek vrátane otvorenej</t>
  </si>
  <si>
    <t xml:space="preserve">36266299/587431000105  45952671/520031100016 </t>
  </si>
  <si>
    <t>Evidencia SBL za mesiac Máj k 31.05. 2019</t>
  </si>
  <si>
    <t>36266299/587431000105 45952671/520031100016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</si>
</sst>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Arial"/>
      <family val="2"/>
    </font>
    <font>
      <b/>
      <i/>
      <sz val="16"/>
      <color theme="1"/>
      <name val="Arial"/>
      <family val="2"/>
    </font>
    <font>
      <b/>
      <i/>
      <u/>
      <sz val="11"/>
      <color theme="1"/>
      <name val="Arial"/>
      <family val="2"/>
    </font>
    <font>
      <b/>
      <sz val="18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rgb="FF000000"/>
      <name val="Arial"/>
      <family val="2"/>
    </font>
    <font>
      <b/>
      <sz val="13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000000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69B4"/>
        <bgColor indexed="64"/>
      </patternFill>
    </fill>
    <fill>
      <patternFill patternType="solid">
        <fgColor theme="7" tint="0.59999389629810485"/>
        <bgColor indexed="64"/>
      </patternFill>
    </fill>
  </fills>
  <borders count="4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1" fillId="0" borderId="0">
      <alignment horizontal="center"/>
    </xf>
    <xf numFmtId="0" fontId="1" fillId="0" borderId="0">
      <alignment horizontal="center" textRotation="90"/>
    </xf>
    <xf numFmtId="0" fontId="2" fillId="0" borderId="0"/>
    <xf numFmtId="0" fontId="2" fillId="0" borderId="0"/>
  </cellStyleXfs>
  <cellXfs count="196">
    <xf numFmtId="0" fontId="0" fillId="0" borderId="0" xfId="0"/>
    <xf numFmtId="0" fontId="0" fillId="0" borderId="1" xfId="0" applyBorder="1" applyAlignment="1">
      <alignment horizontal="center"/>
    </xf>
    <xf numFmtId="10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1" xfId="0" applyBorder="1"/>
    <xf numFmtId="0" fontId="7" fillId="0" borderId="1" xfId="0" applyFont="1" applyBorder="1"/>
    <xf numFmtId="10" fontId="0" fillId="0" borderId="1" xfId="0" applyNumberFormat="1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10" fontId="0" fillId="0" borderId="1" xfId="0" applyNumberFormat="1" applyBorder="1" applyAlignment="1">
      <alignment horizontal="center" wrapText="1"/>
    </xf>
    <xf numFmtId="0" fontId="7" fillId="0" borderId="1" xfId="0" applyFont="1" applyBorder="1" applyAlignment="1">
      <alignment wrapText="1"/>
    </xf>
    <xf numFmtId="0" fontId="0" fillId="0" borderId="0" xfId="0" applyAlignment="1">
      <alignment wrapText="1"/>
    </xf>
    <xf numFmtId="10" fontId="0" fillId="0" borderId="1" xfId="0" applyNumberFormat="1" applyBorder="1"/>
    <xf numFmtId="10" fontId="0" fillId="0" borderId="0" xfId="0" applyNumberFormat="1"/>
    <xf numFmtId="49" fontId="0" fillId="0" borderId="1" xfId="0" applyNumberFormat="1" applyBorder="1" applyAlignment="1">
      <alignment horizontal="center"/>
    </xf>
    <xf numFmtId="49" fontId="0" fillId="0" borderId="1" xfId="0" applyNumberFormat="1" applyBorder="1" applyAlignment="1">
      <alignment horizontal="center" wrapText="1"/>
    </xf>
    <xf numFmtId="49" fontId="0" fillId="0" borderId="1" xfId="0" applyNumberFormat="1" applyBorder="1"/>
    <xf numFmtId="49" fontId="0" fillId="0" borderId="0" xfId="0" applyNumberFormat="1"/>
    <xf numFmtId="0" fontId="9" fillId="0" borderId="1" xfId="0" applyFont="1" applyBorder="1"/>
    <xf numFmtId="0" fontId="8" fillId="0" borderId="1" xfId="0" applyFont="1" applyBorder="1"/>
    <xf numFmtId="0" fontId="8" fillId="0" borderId="1" xfId="0" applyFont="1" applyBorder="1" applyAlignment="1">
      <alignment horizontal="left" wrapText="1"/>
    </xf>
    <xf numFmtId="0" fontId="8" fillId="0" borderId="1" xfId="0" applyFont="1" applyBorder="1" applyAlignment="1">
      <alignment wrapText="1"/>
    </xf>
    <xf numFmtId="0" fontId="8" fillId="0" borderId="7" xfId="0" applyFont="1" applyBorder="1"/>
    <xf numFmtId="0" fontId="8" fillId="0" borderId="2" xfId="0" applyFont="1" applyBorder="1" applyAlignment="1">
      <alignment wrapText="1"/>
    </xf>
    <xf numFmtId="49" fontId="0" fillId="0" borderId="2" xfId="0" applyNumberFormat="1" applyBorder="1" applyAlignment="1">
      <alignment horizontal="center" wrapText="1"/>
    </xf>
    <xf numFmtId="0" fontId="8" fillId="0" borderId="8" xfId="0" applyFont="1" applyBorder="1"/>
    <xf numFmtId="10" fontId="0" fillId="0" borderId="2" xfId="0" applyNumberFormat="1" applyBorder="1" applyAlignment="1">
      <alignment horizontal="center" wrapText="1"/>
    </xf>
    <xf numFmtId="10" fontId="0" fillId="0" borderId="7" xfId="0" applyNumberFormat="1" applyBorder="1" applyAlignment="1">
      <alignment horizontal="center"/>
    </xf>
    <xf numFmtId="10" fontId="0" fillId="0" borderId="8" xfId="0" applyNumberFormat="1" applyBorder="1" applyAlignment="1">
      <alignment horizontal="center"/>
    </xf>
    <xf numFmtId="0" fontId="0" fillId="0" borderId="2" xfId="0" applyBorder="1" applyAlignment="1">
      <alignment horizontal="center" wrapText="1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0" xfId="0" applyFill="1"/>
    <xf numFmtId="10" fontId="0" fillId="0" borderId="0" xfId="0" applyNumberFormat="1" applyBorder="1"/>
    <xf numFmtId="0" fontId="0" fillId="0" borderId="0" xfId="0" applyBorder="1"/>
    <xf numFmtId="0" fontId="0" fillId="0" borderId="0" xfId="0" applyFill="1" applyBorder="1"/>
    <xf numFmtId="0" fontId="0" fillId="0" borderId="0" xfId="0" applyFill="1" applyProtection="1"/>
    <xf numFmtId="0" fontId="4" fillId="0" borderId="0" xfId="0" applyFont="1" applyFill="1" applyBorder="1"/>
    <xf numFmtId="49" fontId="0" fillId="0" borderId="0" xfId="0" applyNumberFormat="1" applyAlignment="1">
      <alignment horizontal="center"/>
    </xf>
    <xf numFmtId="49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Font="1" applyFill="1" applyBorder="1"/>
    <xf numFmtId="0" fontId="0" fillId="0" borderId="0" xfId="0" applyFill="1" applyBorder="1" applyProtection="1"/>
    <xf numFmtId="0" fontId="4" fillId="0" borderId="0" xfId="0" applyFont="1" applyBorder="1"/>
    <xf numFmtId="0" fontId="5" fillId="4" borderId="18" xfId="0" applyFont="1" applyFill="1" applyBorder="1" applyAlignment="1">
      <alignment horizontal="center" vertical="center"/>
    </xf>
    <xf numFmtId="0" fontId="5" fillId="5" borderId="19" xfId="0" applyFont="1" applyFill="1" applyBorder="1" applyAlignment="1">
      <alignment horizontal="center" vertical="center"/>
    </xf>
    <xf numFmtId="2" fontId="10" fillId="0" borderId="4" xfId="0" applyNumberFormat="1" applyFont="1" applyBorder="1" applyAlignment="1">
      <alignment horizontal="center" vertical="center"/>
    </xf>
    <xf numFmtId="2" fontId="10" fillId="0" borderId="13" xfId="0" applyNumberFormat="1" applyFont="1" applyFill="1" applyBorder="1" applyAlignment="1">
      <alignment horizontal="center" vertical="center"/>
    </xf>
    <xf numFmtId="2" fontId="10" fillId="0" borderId="17" xfId="0" applyNumberFormat="1" applyFont="1" applyFill="1" applyBorder="1" applyAlignment="1">
      <alignment horizontal="center" vertical="center"/>
    </xf>
    <xf numFmtId="2" fontId="10" fillId="0" borderId="22" xfId="0" applyNumberFormat="1" applyFont="1" applyFill="1" applyBorder="1" applyAlignment="1">
      <alignment horizontal="center" vertical="center"/>
    </xf>
    <xf numFmtId="2" fontId="5" fillId="3" borderId="18" xfId="0" applyNumberFormat="1" applyFont="1" applyFill="1" applyBorder="1" applyAlignment="1">
      <alignment horizontal="center" vertical="center"/>
    </xf>
    <xf numFmtId="2" fontId="5" fillId="6" borderId="19" xfId="0" applyNumberFormat="1" applyFont="1" applyFill="1" applyBorder="1" applyAlignment="1" applyProtection="1">
      <alignment horizontal="center" vertical="center"/>
    </xf>
    <xf numFmtId="0" fontId="10" fillId="0" borderId="0" xfId="0" applyFont="1"/>
    <xf numFmtId="0" fontId="5" fillId="4" borderId="23" xfId="0" applyFont="1" applyFill="1" applyBorder="1" applyAlignment="1">
      <alignment horizontal="center" vertical="center"/>
    </xf>
    <xf numFmtId="0" fontId="5" fillId="5" borderId="24" xfId="0" applyFont="1" applyFill="1" applyBorder="1" applyAlignment="1">
      <alignment horizontal="center" vertical="center"/>
    </xf>
    <xf numFmtId="2" fontId="10" fillId="0" borderId="11" xfId="0" applyNumberFormat="1" applyFont="1" applyBorder="1" applyAlignment="1">
      <alignment horizontal="center" vertical="center"/>
    </xf>
    <xf numFmtId="2" fontId="10" fillId="0" borderId="9" xfId="0" applyNumberFormat="1" applyFont="1" applyFill="1" applyBorder="1" applyAlignment="1">
      <alignment horizontal="center" vertical="center"/>
    </xf>
    <xf numFmtId="2" fontId="10" fillId="0" borderId="5" xfId="0" applyNumberFormat="1" applyFont="1" applyFill="1" applyBorder="1" applyAlignment="1">
      <alignment horizontal="center" vertical="center"/>
    </xf>
    <xf numFmtId="2" fontId="10" fillId="0" borderId="7" xfId="0" applyNumberFormat="1" applyFont="1" applyFill="1" applyBorder="1" applyAlignment="1">
      <alignment horizontal="center" vertical="center"/>
    </xf>
    <xf numFmtId="2" fontId="5" fillId="3" borderId="23" xfId="0" applyNumberFormat="1" applyFont="1" applyFill="1" applyBorder="1" applyAlignment="1">
      <alignment horizontal="center" vertical="center"/>
    </xf>
    <xf numFmtId="2" fontId="5" fillId="6" borderId="24" xfId="0" applyNumberFormat="1" applyFont="1" applyFill="1" applyBorder="1" applyAlignment="1" applyProtection="1">
      <alignment horizontal="center" vertical="center"/>
    </xf>
    <xf numFmtId="0" fontId="10" fillId="0" borderId="17" xfId="0" applyFont="1" applyBorder="1"/>
    <xf numFmtId="49" fontId="10" fillId="0" borderId="17" xfId="0" applyNumberFormat="1" applyFont="1" applyBorder="1" applyAlignment="1">
      <alignment horizontal="center"/>
    </xf>
    <xf numFmtId="10" fontId="10" fillId="0" borderId="17" xfId="0" applyNumberFormat="1" applyFont="1" applyBorder="1" applyAlignment="1">
      <alignment horizontal="center"/>
    </xf>
    <xf numFmtId="0" fontId="10" fillId="0" borderId="17" xfId="0" applyFont="1" applyBorder="1" applyAlignment="1">
      <alignment horizontal="center"/>
    </xf>
    <xf numFmtId="0" fontId="10" fillId="2" borderId="17" xfId="0" applyFont="1" applyFill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5" fillId="4" borderId="20" xfId="0" applyFont="1" applyFill="1" applyBorder="1" applyAlignment="1">
      <alignment horizontal="center" vertical="center"/>
    </xf>
    <xf numFmtId="0" fontId="5" fillId="5" borderId="21" xfId="0" applyFont="1" applyFill="1" applyBorder="1" applyAlignment="1">
      <alignment horizontal="center" vertical="center"/>
    </xf>
    <xf numFmtId="2" fontId="10" fillId="0" borderId="25" xfId="0" applyNumberFormat="1" applyFont="1" applyBorder="1" applyAlignment="1">
      <alignment horizontal="center" vertical="center"/>
    </xf>
    <xf numFmtId="2" fontId="5" fillId="3" borderId="20" xfId="0" applyNumberFormat="1" applyFont="1" applyFill="1" applyBorder="1" applyAlignment="1">
      <alignment horizontal="center" vertical="center"/>
    </xf>
    <xf numFmtId="2" fontId="5" fillId="6" borderId="21" xfId="0" applyNumberFormat="1" applyFont="1" applyFill="1" applyBorder="1" applyAlignment="1" applyProtection="1">
      <alignment horizontal="center" vertical="center"/>
    </xf>
    <xf numFmtId="0" fontId="10" fillId="0" borderId="26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10" fillId="0" borderId="27" xfId="0" applyFont="1" applyFill="1" applyBorder="1" applyAlignment="1">
      <alignment horizontal="center" vertical="center"/>
    </xf>
    <xf numFmtId="0" fontId="6" fillId="0" borderId="17" xfId="0" applyFont="1" applyBorder="1"/>
    <xf numFmtId="0" fontId="10" fillId="0" borderId="17" xfId="0" applyFont="1" applyBorder="1" applyAlignment="1">
      <alignment horizontal="center" wrapText="1"/>
    </xf>
    <xf numFmtId="0" fontId="10" fillId="2" borderId="17" xfId="0" applyFont="1" applyFill="1" applyBorder="1" applyAlignment="1">
      <alignment horizontal="center" vertical="center" wrapText="1"/>
    </xf>
    <xf numFmtId="10" fontId="10" fillId="0" borderId="17" xfId="0" applyNumberFormat="1" applyFont="1" applyBorder="1" applyAlignment="1">
      <alignment horizontal="center" vertical="center"/>
    </xf>
    <xf numFmtId="0" fontId="10" fillId="0" borderId="17" xfId="0" applyFont="1" applyBorder="1" applyAlignment="1">
      <alignment horizontal="left" wrapText="1"/>
    </xf>
    <xf numFmtId="49" fontId="10" fillId="0" borderId="17" xfId="0" applyNumberFormat="1" applyFont="1" applyBorder="1" applyAlignment="1">
      <alignment horizontal="center" wrapText="1"/>
    </xf>
    <xf numFmtId="10" fontId="10" fillId="0" borderId="17" xfId="0" applyNumberFormat="1" applyFont="1" applyBorder="1" applyAlignment="1">
      <alignment horizontal="center" vertical="center" wrapText="1"/>
    </xf>
    <xf numFmtId="0" fontId="10" fillId="0" borderId="17" xfId="0" applyFont="1" applyBorder="1" applyAlignment="1">
      <alignment wrapText="1"/>
    </xf>
    <xf numFmtId="10" fontId="10" fillId="0" borderId="17" xfId="0" applyNumberFormat="1" applyFont="1" applyBorder="1" applyAlignment="1">
      <alignment horizontal="center" wrapText="1"/>
    </xf>
    <xf numFmtId="0" fontId="0" fillId="0" borderId="33" xfId="0" applyBorder="1"/>
    <xf numFmtId="49" fontId="0" fillId="0" borderId="34" xfId="0" applyNumberFormat="1" applyBorder="1" applyAlignment="1">
      <alignment horizontal="center"/>
    </xf>
    <xf numFmtId="2" fontId="10" fillId="0" borderId="22" xfId="0" applyNumberFormat="1" applyFont="1" applyFill="1" applyBorder="1" applyAlignment="1">
      <alignment horizontal="center" vertical="center"/>
    </xf>
    <xf numFmtId="0" fontId="0" fillId="0" borderId="13" xfId="0" applyBorder="1" applyAlignment="1">
      <alignment horizontal="center" wrapText="1"/>
    </xf>
    <xf numFmtId="0" fontId="0" fillId="0" borderId="13" xfId="0" applyBorder="1" applyAlignment="1">
      <alignment horizontal="center"/>
    </xf>
    <xf numFmtId="0" fontId="0" fillId="0" borderId="9" xfId="0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horizontal="center"/>
    </xf>
    <xf numFmtId="1" fontId="0" fillId="0" borderId="0" xfId="0" applyNumberFormat="1" applyFont="1"/>
    <xf numFmtId="0" fontId="0" fillId="0" borderId="13" xfId="0" applyBorder="1"/>
    <xf numFmtId="0" fontId="0" fillId="0" borderId="17" xfId="0" applyFont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7" xfId="0" applyFont="1" applyFill="1" applyBorder="1" applyAlignment="1">
      <alignment horizontal="center"/>
    </xf>
    <xf numFmtId="0" fontId="0" fillId="0" borderId="17" xfId="0" applyBorder="1" applyAlignment="1">
      <alignment horizontal="center" wrapText="1"/>
    </xf>
    <xf numFmtId="0" fontId="0" fillId="0" borderId="0" xfId="0" applyFont="1"/>
    <xf numFmtId="0" fontId="0" fillId="0" borderId="0" xfId="0" applyFont="1" applyBorder="1" applyAlignment="1">
      <alignment horizontal="center"/>
    </xf>
    <xf numFmtId="2" fontId="10" fillId="7" borderId="17" xfId="0" applyNumberFormat="1" applyFont="1" applyFill="1" applyBorder="1" applyAlignment="1">
      <alignment horizontal="center" vertical="center"/>
    </xf>
    <xf numFmtId="0" fontId="0" fillId="2" borderId="27" xfId="0" applyFont="1" applyFill="1" applyBorder="1" applyAlignment="1">
      <alignment horizontal="center"/>
    </xf>
    <xf numFmtId="0" fontId="0" fillId="2" borderId="12" xfId="0" applyFont="1" applyFill="1" applyBorder="1"/>
    <xf numFmtId="0" fontId="0" fillId="2" borderId="4" xfId="0" applyFont="1" applyFill="1" applyBorder="1"/>
    <xf numFmtId="0" fontId="0" fillId="3" borderId="4" xfId="0" applyFill="1" applyBorder="1"/>
    <xf numFmtId="0" fontId="0" fillId="3" borderId="1" xfId="0" applyFill="1" applyBorder="1"/>
    <xf numFmtId="0" fontId="0" fillId="6" borderId="17" xfId="0" applyFont="1" applyFill="1" applyBorder="1" applyAlignment="1">
      <alignment horizontal="center"/>
    </xf>
    <xf numFmtId="1" fontId="0" fillId="6" borderId="3" xfId="0" applyNumberFormat="1" applyFont="1" applyFill="1" applyBorder="1"/>
    <xf numFmtId="1" fontId="0" fillId="6" borderId="1" xfId="0" applyNumberFormat="1" applyFont="1" applyFill="1" applyBorder="1"/>
    <xf numFmtId="0" fontId="3" fillId="0" borderId="7" xfId="0" applyFont="1" applyFill="1" applyBorder="1" applyAlignment="1">
      <alignment horizontal="center"/>
    </xf>
    <xf numFmtId="0" fontId="3" fillId="0" borderId="37" xfId="0" applyFont="1" applyFill="1" applyBorder="1" applyAlignment="1">
      <alignment horizontal="center"/>
    </xf>
    <xf numFmtId="0" fontId="3" fillId="0" borderId="38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3" fillId="0" borderId="39" xfId="0" applyFont="1" applyFill="1" applyBorder="1" applyAlignment="1">
      <alignment horizontal="center"/>
    </xf>
    <xf numFmtId="0" fontId="3" fillId="0" borderId="31" xfId="0" applyFont="1" applyFill="1" applyBorder="1" applyAlignment="1">
      <alignment horizontal="center"/>
    </xf>
    <xf numFmtId="0" fontId="8" fillId="0" borderId="36" xfId="0" applyFont="1" applyFill="1" applyBorder="1" applyAlignment="1">
      <alignment horizontal="center" vertical="top"/>
    </xf>
    <xf numFmtId="0" fontId="8" fillId="0" borderId="3" xfId="0" applyFont="1" applyFill="1" applyBorder="1" applyAlignment="1">
      <alignment horizontal="center" vertical="top"/>
    </xf>
    <xf numFmtId="49" fontId="4" fillId="0" borderId="3" xfId="0" applyNumberFormat="1" applyFont="1" applyFill="1" applyBorder="1" applyAlignment="1">
      <alignment horizontal="center" vertical="top" wrapText="1"/>
    </xf>
    <xf numFmtId="49" fontId="4" fillId="0" borderId="1" xfId="0" applyNumberFormat="1" applyFont="1" applyFill="1" applyBorder="1" applyAlignment="1">
      <alignment horizontal="center" vertical="top" wrapText="1"/>
    </xf>
    <xf numFmtId="10" fontId="4" fillId="0" borderId="3" xfId="0" applyNumberFormat="1" applyFont="1" applyFill="1" applyBorder="1" applyAlignment="1">
      <alignment horizontal="center" vertical="center" wrapText="1" shrinkToFit="1"/>
    </xf>
    <xf numFmtId="10" fontId="4" fillId="0" borderId="1" xfId="0" applyNumberFormat="1" applyFont="1" applyFill="1" applyBorder="1" applyAlignment="1">
      <alignment horizontal="center" vertical="center" wrapText="1" shrinkToFi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wrapText="1"/>
    </xf>
    <xf numFmtId="0" fontId="4" fillId="2" borderId="12" xfId="0" applyFont="1" applyFill="1" applyBorder="1" applyAlignment="1">
      <alignment horizontal="center" wrapText="1"/>
    </xf>
    <xf numFmtId="0" fontId="4" fillId="2" borderId="11" xfId="0" applyFont="1" applyFill="1" applyBorder="1" applyAlignment="1">
      <alignment horizontal="center" wrapText="1"/>
    </xf>
    <xf numFmtId="1" fontId="4" fillId="6" borderId="3" xfId="0" applyNumberFormat="1" applyFont="1" applyFill="1" applyBorder="1" applyAlignment="1">
      <alignment wrapText="1"/>
    </xf>
    <xf numFmtId="1" fontId="4" fillId="6" borderId="2" xfId="0" applyNumberFormat="1" applyFont="1" applyFill="1" applyBorder="1" applyAlignment="1">
      <alignment wrapText="1"/>
    </xf>
    <xf numFmtId="0" fontId="4" fillId="3" borderId="3" xfId="0" applyFont="1" applyFill="1" applyBorder="1" applyAlignment="1">
      <alignment wrapText="1"/>
    </xf>
    <xf numFmtId="0" fontId="4" fillId="3" borderId="1" xfId="0" applyFont="1" applyFill="1" applyBorder="1" applyAlignment="1">
      <alignment wrapText="1"/>
    </xf>
    <xf numFmtId="0" fontId="4" fillId="0" borderId="3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0" fontId="0" fillId="0" borderId="14" xfId="0" applyBorder="1" applyAlignment="1">
      <alignment horizontal="center"/>
    </xf>
    <xf numFmtId="0" fontId="0" fillId="2" borderId="27" xfId="0" applyFont="1" applyFill="1" applyBorder="1" applyAlignment="1">
      <alignment horizontal="center"/>
    </xf>
    <xf numFmtId="0" fontId="0" fillId="6" borderId="17" xfId="0" applyFont="1" applyFill="1" applyBorder="1" applyAlignment="1">
      <alignment horizontal="center"/>
    </xf>
    <xf numFmtId="0" fontId="0" fillId="3" borderId="11" xfId="0" applyFill="1" applyBorder="1" applyAlignment="1">
      <alignment horizontal="right"/>
    </xf>
    <xf numFmtId="0" fontId="0" fillId="3" borderId="12" xfId="0" applyFill="1" applyBorder="1" applyAlignment="1">
      <alignment horizontal="right"/>
    </xf>
    <xf numFmtId="49" fontId="0" fillId="0" borderId="5" xfId="0" applyNumberFormat="1" applyBorder="1" applyAlignment="1">
      <alignment horizontal="center" vertical="center"/>
    </xf>
    <xf numFmtId="49" fontId="0" fillId="0" borderId="6" xfId="0" applyNumberFormat="1" applyBorder="1" applyAlignment="1">
      <alignment horizontal="center" vertic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0" fillId="0" borderId="17" xfId="0" applyBorder="1" applyAlignment="1">
      <alignment horizontal="center"/>
    </xf>
    <xf numFmtId="2" fontId="10" fillId="7" borderId="5" xfId="0" applyNumberFormat="1" applyFont="1" applyFill="1" applyBorder="1" applyAlignment="1">
      <alignment horizontal="center" vertical="center"/>
    </xf>
    <xf numFmtId="2" fontId="10" fillId="7" borderId="6" xfId="0" applyNumberFormat="1" applyFont="1" applyFill="1" applyBorder="1" applyAlignment="1">
      <alignment horizontal="center" vertical="center"/>
    </xf>
    <xf numFmtId="0" fontId="10" fillId="0" borderId="35" xfId="0" applyFont="1" applyBorder="1" applyAlignment="1">
      <alignment horizontal="center"/>
    </xf>
    <xf numFmtId="2" fontId="10" fillId="0" borderId="9" xfId="0" applyNumberFormat="1" applyFont="1" applyFill="1" applyBorder="1" applyAlignment="1">
      <alignment horizontal="center" vertical="center"/>
    </xf>
    <xf numFmtId="2" fontId="10" fillId="0" borderId="10" xfId="0" applyNumberFormat="1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0" borderId="32" xfId="0" applyFont="1" applyFill="1" applyBorder="1" applyAlignment="1">
      <alignment horizontal="center" vertical="top"/>
    </xf>
    <xf numFmtId="49" fontId="4" fillId="0" borderId="31" xfId="0" applyNumberFormat="1" applyFont="1" applyFill="1" applyBorder="1" applyAlignment="1">
      <alignment horizontal="center" vertical="top" wrapText="1"/>
    </xf>
    <xf numFmtId="49" fontId="4" fillId="0" borderId="25" xfId="0" applyNumberFormat="1" applyFont="1" applyFill="1" applyBorder="1" applyAlignment="1">
      <alignment horizontal="center" vertical="top" wrapText="1"/>
    </xf>
    <xf numFmtId="10" fontId="4" fillId="0" borderId="6" xfId="0" applyNumberFormat="1" applyFont="1" applyFill="1" applyBorder="1" applyAlignment="1">
      <alignment horizontal="center" vertical="center" wrapText="1" shrinkToFit="1"/>
    </xf>
    <xf numFmtId="10" fontId="4" fillId="0" borderId="17" xfId="0" applyNumberFormat="1" applyFont="1" applyFill="1" applyBorder="1" applyAlignment="1">
      <alignment horizontal="center" vertical="center" wrapText="1" shrinkToFi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4" fillId="4" borderId="28" xfId="0" applyFont="1" applyFill="1" applyBorder="1" applyAlignment="1">
      <alignment horizontal="center" vertical="center" wrapText="1"/>
    </xf>
    <xf numFmtId="0" fontId="4" fillId="4" borderId="18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5" borderId="29" xfId="0" applyFont="1" applyFill="1" applyBorder="1" applyAlignment="1">
      <alignment horizontal="center" vertical="center" wrapText="1"/>
    </xf>
    <xf numFmtId="0" fontId="4" fillId="5" borderId="19" xfId="0" applyFont="1" applyFill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/>
    </xf>
    <xf numFmtId="0" fontId="10" fillId="2" borderId="17" xfId="0" applyFont="1" applyFill="1" applyBorder="1" applyAlignment="1">
      <alignment horizontal="center" vertical="center"/>
    </xf>
    <xf numFmtId="0" fontId="4" fillId="0" borderId="30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5" fillId="4" borderId="18" xfId="0" applyFont="1" applyFill="1" applyBorder="1" applyAlignment="1">
      <alignment horizontal="center" vertical="center"/>
    </xf>
    <xf numFmtId="0" fontId="5" fillId="5" borderId="19" xfId="0" applyFont="1" applyFill="1" applyBorder="1" applyAlignment="1">
      <alignment horizontal="center" vertical="center"/>
    </xf>
    <xf numFmtId="2" fontId="10" fillId="0" borderId="11" xfId="0" applyNumberFormat="1" applyFont="1" applyBorder="1" applyAlignment="1">
      <alignment horizontal="center" vertical="center"/>
    </xf>
    <xf numFmtId="2" fontId="10" fillId="0" borderId="12" xfId="0" applyNumberFormat="1" applyFont="1" applyBorder="1" applyAlignment="1">
      <alignment horizontal="center" vertical="center"/>
    </xf>
    <xf numFmtId="0" fontId="5" fillId="7" borderId="17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/>
    </xf>
    <xf numFmtId="2" fontId="5" fillId="3" borderId="18" xfId="0" applyNumberFormat="1" applyFont="1" applyFill="1" applyBorder="1" applyAlignment="1">
      <alignment horizontal="center" vertical="center"/>
    </xf>
    <xf numFmtId="2" fontId="5" fillId="6" borderId="19" xfId="0" applyNumberFormat="1" applyFont="1" applyFill="1" applyBorder="1" applyAlignment="1" applyProtection="1">
      <alignment horizontal="center" vertical="center"/>
    </xf>
    <xf numFmtId="0" fontId="4" fillId="3" borderId="28" xfId="0" applyFont="1" applyFill="1" applyBorder="1" applyAlignment="1">
      <alignment horizontal="center" vertical="center" wrapText="1"/>
    </xf>
    <xf numFmtId="0" fontId="4" fillId="3" borderId="18" xfId="0" applyFont="1" applyFill="1" applyBorder="1" applyAlignment="1">
      <alignment horizontal="center" vertical="center" wrapText="1"/>
    </xf>
    <xf numFmtId="0" fontId="4" fillId="6" borderId="29" xfId="0" applyFont="1" applyFill="1" applyBorder="1" applyAlignment="1" applyProtection="1">
      <alignment horizontal="center" vertical="center" wrapText="1"/>
    </xf>
    <xf numFmtId="0" fontId="4" fillId="6" borderId="19" xfId="0" applyFont="1" applyFill="1" applyBorder="1" applyAlignment="1" applyProtection="1">
      <alignment horizontal="center" vertical="center" wrapText="1"/>
    </xf>
    <xf numFmtId="0" fontId="10" fillId="0" borderId="15" xfId="0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horizontal="center" vertical="center"/>
    </xf>
    <xf numFmtId="2" fontId="10" fillId="0" borderId="17" xfId="0" applyNumberFormat="1" applyFont="1" applyFill="1" applyBorder="1" applyAlignment="1">
      <alignment horizontal="center" vertical="center"/>
    </xf>
    <xf numFmtId="2" fontId="10" fillId="0" borderId="22" xfId="0" applyNumberFormat="1" applyFont="1" applyFill="1" applyBorder="1" applyAlignment="1">
      <alignment horizontal="center" vertical="center"/>
    </xf>
    <xf numFmtId="49" fontId="10" fillId="0" borderId="17" xfId="0" applyNumberFormat="1" applyFont="1" applyBorder="1" applyAlignment="1">
      <alignment horizontal="center"/>
    </xf>
    <xf numFmtId="10" fontId="10" fillId="0" borderId="17" xfId="0" applyNumberFormat="1" applyFont="1" applyBorder="1" applyAlignment="1">
      <alignment horizontal="center"/>
    </xf>
  </cellXfs>
  <cellStyles count="5">
    <cellStyle name="Heading" xfId="1"/>
    <cellStyle name="Heading1" xfId="2"/>
    <cellStyle name="Normálna" xfId="0" builtinId="0" customBuiltin="1"/>
    <cellStyle name="Result" xfId="3"/>
    <cellStyle name="Result2" xfId="4"/>
  </cellStyles>
  <dxfs count="0"/>
  <tableStyles count="0" defaultTableStyle="TableStyleMedium2" defaultPivotStyle="PivotStyleLight16"/>
  <colors>
    <mruColors>
      <color rgb="FFFF69B4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0"/>
  <sheetViews>
    <sheetView tabSelected="1" zoomScale="78" zoomScaleNormal="78" workbookViewId="0">
      <pane ySplit="4" topLeftCell="A31" activePane="bottomLeft" state="frozen"/>
      <selection pane="bottomLeft" activeCell="F47" sqref="F47"/>
    </sheetView>
  </sheetViews>
  <sheetFormatPr defaultRowHeight="14.25" x14ac:dyDescent="0.2"/>
  <cols>
    <col min="1" max="1" width="30.25" customWidth="1"/>
    <col min="2" max="2" width="24.75" style="17" customWidth="1"/>
    <col min="3" max="3" width="13.875" style="13" customWidth="1"/>
    <col min="4" max="4" width="15" customWidth="1"/>
    <col min="5" max="5" width="27.75" customWidth="1"/>
    <col min="6" max="6" width="13.5" style="101" customWidth="1"/>
    <col min="7" max="7" width="13.875" style="100" customWidth="1"/>
    <col min="8" max="8" width="10.75" style="93" customWidth="1"/>
    <col min="9" max="9" width="10.75" customWidth="1"/>
    <col min="10" max="10" width="14" customWidth="1"/>
    <col min="11" max="1024" width="10.75" customWidth="1"/>
  </cols>
  <sheetData>
    <row r="1" spans="1:11" x14ac:dyDescent="0.2">
      <c r="A1" s="111" t="s">
        <v>135</v>
      </c>
      <c r="B1" s="112"/>
      <c r="C1" s="112"/>
      <c r="D1" s="112"/>
      <c r="E1" s="112"/>
      <c r="F1" s="112"/>
      <c r="G1" s="112"/>
      <c r="H1" s="112"/>
      <c r="I1" s="112"/>
      <c r="J1" s="113"/>
    </row>
    <row r="2" spans="1:11" x14ac:dyDescent="0.2">
      <c r="A2" s="114"/>
      <c r="B2" s="115"/>
      <c r="C2" s="115"/>
      <c r="D2" s="115"/>
      <c r="E2" s="115"/>
      <c r="F2" s="115"/>
      <c r="G2" s="115"/>
      <c r="H2" s="115"/>
      <c r="I2" s="115"/>
      <c r="J2" s="116"/>
    </row>
    <row r="3" spans="1:11" ht="14.25" customHeight="1" x14ac:dyDescent="0.2">
      <c r="A3" s="117" t="s">
        <v>0</v>
      </c>
      <c r="B3" s="119" t="s">
        <v>1</v>
      </c>
      <c r="C3" s="121" t="s">
        <v>2</v>
      </c>
      <c r="D3" s="123" t="s">
        <v>3</v>
      </c>
      <c r="E3" s="125" t="s">
        <v>4</v>
      </c>
      <c r="F3" s="127" t="s">
        <v>5</v>
      </c>
      <c r="G3" s="128" t="s">
        <v>6</v>
      </c>
      <c r="H3" s="130" t="s">
        <v>7</v>
      </c>
      <c r="I3" s="132" t="s">
        <v>8</v>
      </c>
      <c r="J3" s="134" t="s">
        <v>9</v>
      </c>
    </row>
    <row r="4" spans="1:11" ht="18" customHeight="1" x14ac:dyDescent="0.2">
      <c r="A4" s="118"/>
      <c r="B4" s="120"/>
      <c r="C4" s="122"/>
      <c r="D4" s="124"/>
      <c r="E4" s="126"/>
      <c r="F4" s="127"/>
      <c r="G4" s="129"/>
      <c r="H4" s="131"/>
      <c r="I4" s="133"/>
      <c r="J4" s="135"/>
    </row>
    <row r="5" spans="1:11" ht="28.35" customHeight="1" x14ac:dyDescent="0.25">
      <c r="A5" s="18" t="s">
        <v>10</v>
      </c>
      <c r="B5" s="14" t="s">
        <v>63</v>
      </c>
      <c r="C5" s="2">
        <v>0.4</v>
      </c>
      <c r="D5" s="1">
        <v>0.7</v>
      </c>
      <c r="E5" s="87" t="s">
        <v>11</v>
      </c>
      <c r="F5" s="97">
        <v>3</v>
      </c>
      <c r="G5" s="103"/>
      <c r="H5" s="108"/>
      <c r="I5" s="106">
        <f t="shared" ref="I5:I31" si="0">F5+G5-H5</f>
        <v>3</v>
      </c>
      <c r="J5" s="5"/>
    </row>
    <row r="6" spans="1:11" ht="22.5" customHeight="1" x14ac:dyDescent="0.25">
      <c r="A6" s="19" t="s">
        <v>12</v>
      </c>
      <c r="B6" s="14" t="s">
        <v>64</v>
      </c>
      <c r="C6" s="2">
        <v>0.4</v>
      </c>
      <c r="D6" s="1">
        <v>0.7</v>
      </c>
      <c r="E6" s="88" t="s">
        <v>13</v>
      </c>
      <c r="F6" s="97">
        <v>1</v>
      </c>
      <c r="G6" s="103"/>
      <c r="H6" s="108"/>
      <c r="I6" s="106">
        <f t="shared" si="0"/>
        <v>1</v>
      </c>
      <c r="J6" s="5"/>
    </row>
    <row r="7" spans="1:11" ht="33.75" customHeight="1" x14ac:dyDescent="0.25">
      <c r="A7" s="19" t="s">
        <v>14</v>
      </c>
      <c r="B7" s="14" t="s">
        <v>65</v>
      </c>
      <c r="C7" s="2">
        <v>0.38</v>
      </c>
      <c r="D7" s="1">
        <v>1</v>
      </c>
      <c r="E7" s="87" t="s">
        <v>11</v>
      </c>
      <c r="F7" s="97">
        <v>2</v>
      </c>
      <c r="G7" s="103"/>
      <c r="H7" s="108"/>
      <c r="I7" s="106">
        <f t="shared" si="0"/>
        <v>2</v>
      </c>
      <c r="J7" s="5"/>
    </row>
    <row r="8" spans="1:11" ht="19.5" customHeight="1" x14ac:dyDescent="0.25">
      <c r="A8" s="19" t="s">
        <v>15</v>
      </c>
      <c r="B8" s="14" t="s">
        <v>66</v>
      </c>
      <c r="C8" s="2">
        <v>0.38</v>
      </c>
      <c r="D8" s="1">
        <v>0.7</v>
      </c>
      <c r="E8" s="88" t="s">
        <v>16</v>
      </c>
      <c r="F8" s="97">
        <v>2</v>
      </c>
      <c r="G8" s="103"/>
      <c r="H8" s="108"/>
      <c r="I8" s="106">
        <f t="shared" si="0"/>
        <v>2</v>
      </c>
      <c r="J8" s="5"/>
    </row>
    <row r="9" spans="1:11" ht="20.25" customHeight="1" x14ac:dyDescent="0.25">
      <c r="A9" s="19" t="s">
        <v>17</v>
      </c>
      <c r="B9" s="14" t="s">
        <v>67</v>
      </c>
      <c r="C9" s="6">
        <v>0.27</v>
      </c>
      <c r="D9" s="1">
        <v>1</v>
      </c>
      <c r="E9" s="88" t="s">
        <v>13</v>
      </c>
      <c r="F9" s="98">
        <v>-3</v>
      </c>
      <c r="G9" s="103">
        <v>5</v>
      </c>
      <c r="H9" s="108">
        <v>7</v>
      </c>
      <c r="I9" s="106">
        <f t="shared" si="0"/>
        <v>-5</v>
      </c>
      <c r="J9" s="90"/>
      <c r="K9" s="96"/>
    </row>
    <row r="10" spans="1:11" s="8" customFormat="1" ht="29.1" customHeight="1" x14ac:dyDescent="0.25">
      <c r="A10" s="20" t="s">
        <v>18</v>
      </c>
      <c r="B10" s="15" t="s">
        <v>19</v>
      </c>
      <c r="C10" s="7">
        <v>0.4</v>
      </c>
      <c r="D10" s="3">
        <v>1</v>
      </c>
      <c r="E10" s="87" t="s">
        <v>11</v>
      </c>
      <c r="F10" s="99">
        <v>-1</v>
      </c>
      <c r="G10" s="103"/>
      <c r="H10" s="108"/>
      <c r="I10" s="106">
        <f t="shared" si="0"/>
        <v>-1</v>
      </c>
      <c r="J10" s="91"/>
    </row>
    <row r="11" spans="1:11" ht="16.5" x14ac:dyDescent="0.25">
      <c r="A11" s="19" t="s">
        <v>20</v>
      </c>
      <c r="B11" s="14" t="s">
        <v>68</v>
      </c>
      <c r="C11" s="2">
        <v>0.4</v>
      </c>
      <c r="D11" s="1">
        <v>1</v>
      </c>
      <c r="E11" s="88" t="s">
        <v>13</v>
      </c>
      <c r="F11" s="97">
        <v>1</v>
      </c>
      <c r="G11" s="103"/>
      <c r="H11" s="108"/>
      <c r="I11" s="106">
        <f t="shared" si="0"/>
        <v>1</v>
      </c>
      <c r="J11" s="5"/>
    </row>
    <row r="12" spans="1:11" ht="16.5" x14ac:dyDescent="0.25">
      <c r="A12" s="19" t="s">
        <v>21</v>
      </c>
      <c r="B12" s="14" t="s">
        <v>69</v>
      </c>
      <c r="C12" s="2">
        <v>0.4</v>
      </c>
      <c r="D12" s="1">
        <v>0.7</v>
      </c>
      <c r="E12" s="88" t="s">
        <v>13</v>
      </c>
      <c r="F12" s="97">
        <v>1</v>
      </c>
      <c r="G12" s="103"/>
      <c r="H12" s="108"/>
      <c r="I12" s="106">
        <f t="shared" si="0"/>
        <v>1</v>
      </c>
      <c r="J12" s="5"/>
    </row>
    <row r="13" spans="1:11" ht="16.5" x14ac:dyDescent="0.25">
      <c r="A13" s="19" t="s">
        <v>22</v>
      </c>
      <c r="B13" s="14" t="s">
        <v>70</v>
      </c>
      <c r="C13" s="2">
        <v>0.4</v>
      </c>
      <c r="D13" s="1">
        <v>1</v>
      </c>
      <c r="E13" s="88" t="s">
        <v>13</v>
      </c>
      <c r="F13" s="97">
        <v>2</v>
      </c>
      <c r="G13" s="103"/>
      <c r="H13" s="108"/>
      <c r="I13" s="106">
        <f t="shared" si="0"/>
        <v>2</v>
      </c>
      <c r="J13" s="5"/>
    </row>
    <row r="14" spans="1:11" ht="16.5" x14ac:dyDescent="0.25">
      <c r="A14" s="19" t="s">
        <v>23</v>
      </c>
      <c r="B14" s="14" t="s">
        <v>71</v>
      </c>
      <c r="C14" s="2">
        <v>0.4</v>
      </c>
      <c r="D14" s="1">
        <v>0.7</v>
      </c>
      <c r="E14" s="88" t="s">
        <v>13</v>
      </c>
      <c r="F14" s="97">
        <v>3</v>
      </c>
      <c r="G14" s="103"/>
      <c r="H14" s="108"/>
      <c r="I14" s="106">
        <f t="shared" si="0"/>
        <v>3</v>
      </c>
      <c r="J14" s="5"/>
    </row>
    <row r="15" spans="1:11" ht="16.5" x14ac:dyDescent="0.25">
      <c r="A15" s="19" t="s">
        <v>24</v>
      </c>
      <c r="B15" s="14" t="s">
        <v>72</v>
      </c>
      <c r="C15" s="2">
        <v>0.4</v>
      </c>
      <c r="D15" s="1">
        <v>0.7</v>
      </c>
      <c r="E15" s="88" t="s">
        <v>13</v>
      </c>
      <c r="F15" s="97">
        <v>1</v>
      </c>
      <c r="G15" s="103"/>
      <c r="H15" s="108"/>
      <c r="I15" s="106">
        <f t="shared" si="0"/>
        <v>1</v>
      </c>
      <c r="J15" s="5"/>
    </row>
    <row r="16" spans="1:11" ht="16.5" x14ac:dyDescent="0.25">
      <c r="A16" s="19" t="s">
        <v>25</v>
      </c>
      <c r="B16" s="14" t="s">
        <v>73</v>
      </c>
      <c r="C16" s="2">
        <v>0.4</v>
      </c>
      <c r="D16" s="1">
        <v>0.7</v>
      </c>
      <c r="E16" s="88" t="s">
        <v>13</v>
      </c>
      <c r="F16" s="97">
        <v>1</v>
      </c>
      <c r="G16" s="103"/>
      <c r="H16" s="108"/>
      <c r="I16" s="106">
        <f t="shared" si="0"/>
        <v>1</v>
      </c>
      <c r="J16" s="5"/>
    </row>
    <row r="17" spans="1:11" ht="16.5" x14ac:dyDescent="0.25">
      <c r="A17" s="19" t="s">
        <v>26</v>
      </c>
      <c r="B17" s="14" t="s">
        <v>74</v>
      </c>
      <c r="C17" s="2">
        <v>0.4</v>
      </c>
      <c r="D17" s="1">
        <v>0.7</v>
      </c>
      <c r="E17" s="88" t="s">
        <v>13</v>
      </c>
      <c r="F17" s="97">
        <v>1</v>
      </c>
      <c r="G17" s="103"/>
      <c r="H17" s="108"/>
      <c r="I17" s="106">
        <f t="shared" si="0"/>
        <v>1</v>
      </c>
      <c r="J17" s="5"/>
    </row>
    <row r="18" spans="1:11" ht="16.5" x14ac:dyDescent="0.25">
      <c r="A18" s="19" t="s">
        <v>27</v>
      </c>
      <c r="B18" s="14" t="s">
        <v>75</v>
      </c>
      <c r="C18" s="2">
        <v>0.4</v>
      </c>
      <c r="D18" s="1">
        <v>1</v>
      </c>
      <c r="E18" s="88" t="s">
        <v>13</v>
      </c>
      <c r="F18" s="97">
        <v>2</v>
      </c>
      <c r="G18" s="103"/>
      <c r="H18" s="108"/>
      <c r="I18" s="106">
        <f t="shared" si="0"/>
        <v>2</v>
      </c>
      <c r="J18" s="5"/>
    </row>
    <row r="19" spans="1:11" ht="17.100000000000001" customHeight="1" x14ac:dyDescent="0.25">
      <c r="A19" s="19" t="s">
        <v>28</v>
      </c>
      <c r="B19" s="15" t="s">
        <v>76</v>
      </c>
      <c r="C19" s="2">
        <v>0.35</v>
      </c>
      <c r="D19" s="1">
        <v>1</v>
      </c>
      <c r="E19" s="88" t="s">
        <v>13</v>
      </c>
      <c r="F19" s="97">
        <v>1</v>
      </c>
      <c r="G19" s="103"/>
      <c r="H19" s="108"/>
      <c r="I19" s="106">
        <f t="shared" si="0"/>
        <v>1</v>
      </c>
      <c r="J19" s="5"/>
    </row>
    <row r="20" spans="1:11" ht="29.85" customHeight="1" x14ac:dyDescent="0.25">
      <c r="A20" s="19" t="s">
        <v>29</v>
      </c>
      <c r="B20" s="14" t="s">
        <v>77</v>
      </c>
      <c r="C20" s="2">
        <v>0.35</v>
      </c>
      <c r="D20" s="1">
        <v>1</v>
      </c>
      <c r="E20" s="87" t="s">
        <v>11</v>
      </c>
      <c r="F20" s="97">
        <v>3</v>
      </c>
      <c r="G20" s="103"/>
      <c r="H20" s="108"/>
      <c r="I20" s="106">
        <f t="shared" si="0"/>
        <v>3</v>
      </c>
      <c r="J20" s="5"/>
    </row>
    <row r="21" spans="1:11" ht="35.1" customHeight="1" x14ac:dyDescent="0.25">
      <c r="A21" s="19" t="s">
        <v>30</v>
      </c>
      <c r="B21" s="15" t="s">
        <v>78</v>
      </c>
      <c r="C21" s="2">
        <v>0.4</v>
      </c>
      <c r="D21" s="1">
        <v>0.7</v>
      </c>
      <c r="E21" s="87" t="s">
        <v>11</v>
      </c>
      <c r="F21" s="97">
        <v>3</v>
      </c>
      <c r="G21" s="103"/>
      <c r="H21" s="108"/>
      <c r="I21" s="106">
        <f t="shared" si="0"/>
        <v>3</v>
      </c>
      <c r="J21" s="5"/>
    </row>
    <row r="22" spans="1:11" ht="16.5" x14ac:dyDescent="0.25">
      <c r="A22" s="19" t="s">
        <v>31</v>
      </c>
      <c r="B22" s="14" t="s">
        <v>79</v>
      </c>
      <c r="C22" s="2">
        <v>0.4</v>
      </c>
      <c r="D22" s="1">
        <v>0.7</v>
      </c>
      <c r="E22" s="88" t="s">
        <v>13</v>
      </c>
      <c r="F22" s="97">
        <v>5</v>
      </c>
      <c r="G22" s="103"/>
      <c r="H22" s="108"/>
      <c r="I22" s="106">
        <f t="shared" si="0"/>
        <v>5</v>
      </c>
      <c r="J22" s="5"/>
    </row>
    <row r="23" spans="1:11" ht="16.5" x14ac:dyDescent="0.25">
      <c r="A23" s="19" t="s">
        <v>32</v>
      </c>
      <c r="B23" s="14" t="s">
        <v>81</v>
      </c>
      <c r="C23" s="2">
        <v>0.35</v>
      </c>
      <c r="D23" s="1">
        <v>1</v>
      </c>
      <c r="E23" s="88" t="s">
        <v>13</v>
      </c>
      <c r="F23" s="97">
        <v>2</v>
      </c>
      <c r="G23" s="103"/>
      <c r="H23" s="108"/>
      <c r="I23" s="106">
        <f t="shared" si="0"/>
        <v>2</v>
      </c>
      <c r="J23" s="5"/>
    </row>
    <row r="24" spans="1:11" ht="16.5" x14ac:dyDescent="0.25">
      <c r="A24" s="19" t="s">
        <v>33</v>
      </c>
      <c r="B24" s="14" t="s">
        <v>80</v>
      </c>
      <c r="C24" s="2">
        <v>0.21</v>
      </c>
      <c r="D24" s="1">
        <v>0.7</v>
      </c>
      <c r="E24" s="88" t="s">
        <v>13</v>
      </c>
      <c r="F24" s="97">
        <v>3</v>
      </c>
      <c r="G24" s="103"/>
      <c r="H24" s="108"/>
      <c r="I24" s="106">
        <f t="shared" si="0"/>
        <v>3</v>
      </c>
      <c r="J24" s="5"/>
    </row>
    <row r="25" spans="1:11" ht="26.85" customHeight="1" x14ac:dyDescent="0.25">
      <c r="A25" s="19" t="s">
        <v>34</v>
      </c>
      <c r="B25" s="15" t="s">
        <v>35</v>
      </c>
      <c r="C25" s="2">
        <v>0.38</v>
      </c>
      <c r="D25" s="1">
        <v>0.7</v>
      </c>
      <c r="E25" s="87" t="s">
        <v>11</v>
      </c>
      <c r="F25" s="97">
        <v>4</v>
      </c>
      <c r="G25" s="103">
        <v>4</v>
      </c>
      <c r="H25" s="108">
        <v>4</v>
      </c>
      <c r="I25" s="106">
        <f t="shared" si="0"/>
        <v>4</v>
      </c>
      <c r="J25" s="5"/>
    </row>
    <row r="26" spans="1:11" ht="16.5" x14ac:dyDescent="0.25">
      <c r="A26" s="19" t="s">
        <v>36</v>
      </c>
      <c r="B26" s="14" t="s">
        <v>82</v>
      </c>
      <c r="C26" s="2">
        <v>0.4</v>
      </c>
      <c r="D26" s="1">
        <v>1</v>
      </c>
      <c r="E26" s="88" t="s">
        <v>13</v>
      </c>
      <c r="F26" s="97">
        <v>1</v>
      </c>
      <c r="G26" s="103"/>
      <c r="H26" s="108"/>
      <c r="I26" s="106">
        <f t="shared" si="0"/>
        <v>1</v>
      </c>
      <c r="J26" s="5"/>
    </row>
    <row r="27" spans="1:11" ht="16.5" x14ac:dyDescent="0.25">
      <c r="A27" s="19" t="s">
        <v>37</v>
      </c>
      <c r="B27" s="14" t="s">
        <v>83</v>
      </c>
      <c r="C27" s="2">
        <v>0.38</v>
      </c>
      <c r="D27" s="1">
        <v>1</v>
      </c>
      <c r="E27" s="88" t="s">
        <v>13</v>
      </c>
      <c r="F27" s="98">
        <v>3</v>
      </c>
      <c r="G27" s="103">
        <v>3</v>
      </c>
      <c r="H27" s="108">
        <v>4</v>
      </c>
      <c r="I27" s="106">
        <f t="shared" si="0"/>
        <v>2</v>
      </c>
      <c r="J27" s="5"/>
      <c r="K27" s="96"/>
    </row>
    <row r="28" spans="1:11" s="11" customFormat="1" ht="33.6" customHeight="1" x14ac:dyDescent="0.25">
      <c r="A28" s="21" t="s">
        <v>38</v>
      </c>
      <c r="B28" s="15" t="s">
        <v>84</v>
      </c>
      <c r="C28" s="9">
        <v>0.42</v>
      </c>
      <c r="D28" s="3">
        <v>1</v>
      </c>
      <c r="E28" s="87" t="s">
        <v>11</v>
      </c>
      <c r="F28" s="99">
        <v>2</v>
      </c>
      <c r="G28" s="103"/>
      <c r="H28" s="108"/>
      <c r="I28" s="106">
        <f t="shared" si="0"/>
        <v>2</v>
      </c>
      <c r="J28" s="10"/>
    </row>
    <row r="29" spans="1:11" ht="32.1" customHeight="1" x14ac:dyDescent="0.25">
      <c r="A29" s="19" t="s">
        <v>39</v>
      </c>
      <c r="B29" s="14" t="s">
        <v>85</v>
      </c>
      <c r="C29" s="2">
        <v>0.52</v>
      </c>
      <c r="D29" s="1">
        <v>1</v>
      </c>
      <c r="E29" s="87" t="s">
        <v>11</v>
      </c>
      <c r="F29" s="97">
        <v>3</v>
      </c>
      <c r="G29" s="103"/>
      <c r="H29" s="108">
        <v>1</v>
      </c>
      <c r="I29" s="106">
        <f t="shared" si="0"/>
        <v>2</v>
      </c>
      <c r="J29" s="5"/>
    </row>
    <row r="30" spans="1:11" s="11" customFormat="1" ht="33.6" customHeight="1" x14ac:dyDescent="0.25">
      <c r="A30" s="23" t="s">
        <v>40</v>
      </c>
      <c r="B30" s="24" t="s">
        <v>41</v>
      </c>
      <c r="C30" s="26">
        <v>0.4</v>
      </c>
      <c r="D30" s="29">
        <v>0.7</v>
      </c>
      <c r="E30" s="89" t="s">
        <v>11</v>
      </c>
      <c r="F30" s="99">
        <v>2</v>
      </c>
      <c r="G30" s="103">
        <v>1</v>
      </c>
      <c r="H30" s="108"/>
      <c r="I30" s="106">
        <f t="shared" si="0"/>
        <v>3</v>
      </c>
      <c r="J30" s="10"/>
    </row>
    <row r="31" spans="1:11" ht="16.5" customHeight="1" x14ac:dyDescent="0.25">
      <c r="A31" s="22" t="s">
        <v>42</v>
      </c>
      <c r="B31" s="141" t="s">
        <v>86</v>
      </c>
      <c r="C31" s="27">
        <v>0.35</v>
      </c>
      <c r="D31" s="30">
        <v>1</v>
      </c>
      <c r="E31" s="30" t="s">
        <v>13</v>
      </c>
      <c r="F31" s="145">
        <v>3</v>
      </c>
      <c r="G31" s="137">
        <v>2</v>
      </c>
      <c r="H31" s="138">
        <v>1</v>
      </c>
      <c r="I31" s="139">
        <f t="shared" si="0"/>
        <v>4</v>
      </c>
      <c r="J31" s="143"/>
      <c r="K31" s="136"/>
    </row>
    <row r="32" spans="1:11" ht="16.5" customHeight="1" x14ac:dyDescent="0.25">
      <c r="A32" s="25" t="s">
        <v>43</v>
      </c>
      <c r="B32" s="142"/>
      <c r="C32" s="28">
        <v>0.35</v>
      </c>
      <c r="D32" s="31">
        <v>1</v>
      </c>
      <c r="E32" s="31" t="s">
        <v>16</v>
      </c>
      <c r="F32" s="145"/>
      <c r="G32" s="137"/>
      <c r="H32" s="138"/>
      <c r="I32" s="140"/>
      <c r="J32" s="144"/>
      <c r="K32" s="136"/>
    </row>
    <row r="33" spans="1:11" ht="16.5" x14ac:dyDescent="0.25">
      <c r="A33" s="19" t="s">
        <v>44</v>
      </c>
      <c r="B33" s="14" t="s">
        <v>85</v>
      </c>
      <c r="C33" s="2">
        <v>0.52</v>
      </c>
      <c r="D33" s="1" t="s">
        <v>45</v>
      </c>
      <c r="E33" s="88" t="s">
        <v>13</v>
      </c>
      <c r="F33" s="97">
        <v>0</v>
      </c>
      <c r="G33" s="103"/>
      <c r="H33" s="108"/>
      <c r="I33" s="106">
        <f t="shared" ref="I33:I47" si="1">F33+G33-H33</f>
        <v>0</v>
      </c>
      <c r="J33" s="5"/>
    </row>
    <row r="34" spans="1:11" ht="32.1" customHeight="1" x14ac:dyDescent="0.25">
      <c r="A34" s="19" t="s">
        <v>46</v>
      </c>
      <c r="B34" s="14" t="s">
        <v>87</v>
      </c>
      <c r="C34" s="2">
        <v>0.4</v>
      </c>
      <c r="D34" s="1">
        <v>0.7</v>
      </c>
      <c r="E34" s="87" t="s">
        <v>11</v>
      </c>
      <c r="F34" s="97">
        <v>2</v>
      </c>
      <c r="G34" s="103">
        <v>2</v>
      </c>
      <c r="H34" s="108"/>
      <c r="I34" s="106">
        <f t="shared" si="1"/>
        <v>4</v>
      </c>
      <c r="J34" s="5"/>
    </row>
    <row r="35" spans="1:11" ht="16.5" x14ac:dyDescent="0.25">
      <c r="A35" s="19" t="s">
        <v>47</v>
      </c>
      <c r="B35" s="14" t="s">
        <v>88</v>
      </c>
      <c r="C35" s="2">
        <v>0.4</v>
      </c>
      <c r="D35" s="1">
        <v>0.7</v>
      </c>
      <c r="E35" s="88" t="s">
        <v>13</v>
      </c>
      <c r="F35" s="97">
        <v>0</v>
      </c>
      <c r="G35" s="103"/>
      <c r="H35" s="108"/>
      <c r="I35" s="106">
        <f t="shared" si="1"/>
        <v>0</v>
      </c>
      <c r="J35" s="5"/>
    </row>
    <row r="36" spans="1:11" ht="16.5" x14ac:dyDescent="0.25">
      <c r="A36" s="19" t="s">
        <v>48</v>
      </c>
      <c r="B36" s="14" t="s">
        <v>89</v>
      </c>
      <c r="C36" s="2">
        <v>0.4</v>
      </c>
      <c r="D36" s="1">
        <v>0.7</v>
      </c>
      <c r="E36" s="88" t="s">
        <v>13</v>
      </c>
      <c r="F36" s="97">
        <v>0</v>
      </c>
      <c r="G36" s="103"/>
      <c r="H36" s="108"/>
      <c r="I36" s="106">
        <f t="shared" si="1"/>
        <v>0</v>
      </c>
      <c r="J36" s="5"/>
    </row>
    <row r="37" spans="1:11" ht="16.5" x14ac:dyDescent="0.25">
      <c r="A37" s="19" t="s">
        <v>49</v>
      </c>
      <c r="B37" s="14" t="s">
        <v>90</v>
      </c>
      <c r="C37" s="2">
        <v>0.4</v>
      </c>
      <c r="D37" s="1">
        <v>0.7</v>
      </c>
      <c r="E37" s="88" t="s">
        <v>13</v>
      </c>
      <c r="F37" s="97">
        <v>0</v>
      </c>
      <c r="G37" s="103"/>
      <c r="H37" s="108"/>
      <c r="I37" s="106">
        <f t="shared" si="1"/>
        <v>0</v>
      </c>
      <c r="J37" s="5"/>
    </row>
    <row r="38" spans="1:11" ht="40.35" customHeight="1" x14ac:dyDescent="0.25">
      <c r="A38" s="19" t="s">
        <v>50</v>
      </c>
      <c r="B38" s="14" t="s">
        <v>91</v>
      </c>
      <c r="C38" s="2">
        <v>0.4</v>
      </c>
      <c r="D38" s="1">
        <v>0.7</v>
      </c>
      <c r="E38" s="87" t="s">
        <v>51</v>
      </c>
      <c r="F38" s="97">
        <v>4</v>
      </c>
      <c r="G38" s="103"/>
      <c r="H38" s="108"/>
      <c r="I38" s="106">
        <f t="shared" si="1"/>
        <v>4</v>
      </c>
      <c r="J38" s="5"/>
    </row>
    <row r="39" spans="1:11" ht="40.35" customHeight="1" x14ac:dyDescent="0.25">
      <c r="A39" s="19" t="s">
        <v>52</v>
      </c>
      <c r="B39" s="14" t="s">
        <v>92</v>
      </c>
      <c r="C39" s="2">
        <v>0.4</v>
      </c>
      <c r="D39" s="1">
        <v>1</v>
      </c>
      <c r="E39" s="87" t="s">
        <v>51</v>
      </c>
      <c r="F39" s="97">
        <v>2</v>
      </c>
      <c r="G39" s="103"/>
      <c r="H39" s="108"/>
      <c r="I39" s="106">
        <f t="shared" si="1"/>
        <v>2</v>
      </c>
      <c r="J39" s="5"/>
    </row>
    <row r="40" spans="1:11" ht="32.85" customHeight="1" x14ac:dyDescent="0.25">
      <c r="A40" s="19" t="s">
        <v>53</v>
      </c>
      <c r="B40" s="15" t="s">
        <v>54</v>
      </c>
      <c r="C40" s="2">
        <v>0.4</v>
      </c>
      <c r="D40" s="1">
        <v>1</v>
      </c>
      <c r="E40" s="87" t="s">
        <v>11</v>
      </c>
      <c r="F40" s="97">
        <v>5</v>
      </c>
      <c r="G40" s="103"/>
      <c r="H40" s="108"/>
      <c r="I40" s="106">
        <f t="shared" si="1"/>
        <v>5</v>
      </c>
      <c r="J40" s="5"/>
    </row>
    <row r="41" spans="1:11" ht="16.5" x14ac:dyDescent="0.25">
      <c r="A41" s="19" t="s">
        <v>55</v>
      </c>
      <c r="B41" s="14" t="s">
        <v>93</v>
      </c>
      <c r="C41" s="2">
        <v>0.4</v>
      </c>
      <c r="D41" s="1">
        <v>0.7</v>
      </c>
      <c r="E41" s="88" t="s">
        <v>13</v>
      </c>
      <c r="F41" s="97">
        <v>1</v>
      </c>
      <c r="G41" s="103"/>
      <c r="H41" s="108"/>
      <c r="I41" s="106">
        <f t="shared" si="1"/>
        <v>1</v>
      </c>
      <c r="J41" s="5"/>
    </row>
    <row r="42" spans="1:11" ht="15.75" x14ac:dyDescent="0.25">
      <c r="A42" s="19" t="s">
        <v>56</v>
      </c>
      <c r="B42" s="14" t="s">
        <v>94</v>
      </c>
      <c r="C42" s="2">
        <v>0.38</v>
      </c>
      <c r="D42" s="1">
        <v>0.7</v>
      </c>
      <c r="E42" s="88" t="s">
        <v>13</v>
      </c>
      <c r="F42" s="97">
        <v>0</v>
      </c>
      <c r="G42" s="103"/>
      <c r="H42" s="108"/>
      <c r="I42" s="106">
        <f t="shared" si="1"/>
        <v>0</v>
      </c>
      <c r="J42" s="4"/>
    </row>
    <row r="43" spans="1:11" ht="15.75" x14ac:dyDescent="0.25">
      <c r="A43" s="19" t="s">
        <v>57</v>
      </c>
      <c r="B43" s="14" t="s">
        <v>95</v>
      </c>
      <c r="C43" s="2">
        <v>0.4</v>
      </c>
      <c r="D43" s="1">
        <v>0.7</v>
      </c>
      <c r="E43" s="88" t="s">
        <v>13</v>
      </c>
      <c r="F43" s="97">
        <v>0</v>
      </c>
      <c r="G43" s="103"/>
      <c r="H43" s="108"/>
      <c r="I43" s="106">
        <f t="shared" si="1"/>
        <v>0</v>
      </c>
      <c r="J43" s="4"/>
    </row>
    <row r="44" spans="1:11" ht="15.75" x14ac:dyDescent="0.25">
      <c r="A44" s="19" t="s">
        <v>58</v>
      </c>
      <c r="B44" s="14" t="s">
        <v>96</v>
      </c>
      <c r="C44" s="2">
        <v>0.4</v>
      </c>
      <c r="D44" s="1">
        <v>0.7</v>
      </c>
      <c r="E44" s="88" t="s">
        <v>13</v>
      </c>
      <c r="F44" s="97">
        <v>2</v>
      </c>
      <c r="G44" s="103"/>
      <c r="H44" s="108"/>
      <c r="I44" s="106">
        <f t="shared" si="1"/>
        <v>2</v>
      </c>
      <c r="J44" s="4"/>
    </row>
    <row r="45" spans="1:11" ht="15.75" x14ac:dyDescent="0.25">
      <c r="A45" s="19" t="s">
        <v>59</v>
      </c>
      <c r="B45" s="14" t="s">
        <v>97</v>
      </c>
      <c r="C45" s="2">
        <v>0.4</v>
      </c>
      <c r="D45" s="1">
        <v>1</v>
      </c>
      <c r="E45" s="88" t="s">
        <v>13</v>
      </c>
      <c r="F45" s="98">
        <v>5</v>
      </c>
      <c r="G45" s="103">
        <v>2</v>
      </c>
      <c r="H45" s="108">
        <v>1</v>
      </c>
      <c r="I45" s="106">
        <f t="shared" si="1"/>
        <v>6</v>
      </c>
      <c r="J45" s="4"/>
      <c r="K45" s="96"/>
    </row>
    <row r="46" spans="1:11" ht="30.75" customHeight="1" x14ac:dyDescent="0.25">
      <c r="A46" s="19" t="s">
        <v>60</v>
      </c>
      <c r="B46" s="14" t="s">
        <v>98</v>
      </c>
      <c r="C46" s="2">
        <v>0.4</v>
      </c>
      <c r="D46" s="1">
        <v>1</v>
      </c>
      <c r="E46" s="87" t="s">
        <v>11</v>
      </c>
      <c r="F46" s="97">
        <v>3</v>
      </c>
      <c r="G46" s="103">
        <v>2</v>
      </c>
      <c r="H46" s="108"/>
      <c r="I46" s="106">
        <f t="shared" si="1"/>
        <v>5</v>
      </c>
      <c r="J46" s="92"/>
    </row>
    <row r="47" spans="1:11" ht="18" x14ac:dyDescent="0.25">
      <c r="A47" s="19" t="s">
        <v>61</v>
      </c>
      <c r="B47" s="14" t="s">
        <v>99</v>
      </c>
      <c r="C47" s="2">
        <v>0.4</v>
      </c>
      <c r="D47" s="1">
        <v>0.7</v>
      </c>
      <c r="E47" s="88" t="s">
        <v>13</v>
      </c>
      <c r="F47" s="98">
        <v>-1</v>
      </c>
      <c r="G47" s="103"/>
      <c r="H47" s="108"/>
      <c r="I47" s="106">
        <f t="shared" si="1"/>
        <v>-1</v>
      </c>
      <c r="J47" s="92"/>
      <c r="K47" s="96"/>
    </row>
    <row r="48" spans="1:11" x14ac:dyDescent="0.2">
      <c r="A48" s="4"/>
      <c r="B48" s="16"/>
      <c r="C48" s="12"/>
      <c r="D48" s="4"/>
      <c r="E48" s="94"/>
      <c r="F48" s="95"/>
      <c r="G48" s="104"/>
      <c r="H48" s="109"/>
      <c r="I48" s="107"/>
      <c r="J48" s="4"/>
    </row>
    <row r="49" spans="1:10" x14ac:dyDescent="0.2">
      <c r="A49" s="4"/>
      <c r="B49" s="16"/>
      <c r="C49" s="12"/>
      <c r="D49" s="4"/>
      <c r="E49" s="94"/>
      <c r="F49" s="95"/>
      <c r="G49" s="105"/>
      <c r="H49" s="110"/>
      <c r="I49" s="107"/>
      <c r="J49" s="4"/>
    </row>
    <row r="50" spans="1:10" x14ac:dyDescent="0.2">
      <c r="A50" s="4"/>
      <c r="B50" s="16"/>
      <c r="C50" s="12"/>
      <c r="D50" s="4"/>
      <c r="E50" s="94"/>
      <c r="F50" s="95"/>
      <c r="G50" s="105"/>
      <c r="H50" s="110"/>
      <c r="I50" s="107"/>
      <c r="J50" s="4"/>
    </row>
  </sheetData>
  <mergeCells count="18">
    <mergeCell ref="K31:K32"/>
    <mergeCell ref="G31:G32"/>
    <mergeCell ref="H31:H32"/>
    <mergeCell ref="I31:I32"/>
    <mergeCell ref="B31:B32"/>
    <mergeCell ref="J31:J32"/>
    <mergeCell ref="F31:F32"/>
    <mergeCell ref="A1:J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</mergeCells>
  <pageMargins left="0.39370078740157483" right="0" top="0.19685039370078741" bottom="0.19685039370078741" header="0" footer="0"/>
  <pageSetup paperSize="9" scale="70" fitToHeight="0" orientation="landscape" blackAndWhite="1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68"/>
  <sheetViews>
    <sheetView topLeftCell="A2" zoomScale="90" zoomScaleNormal="90" workbookViewId="0">
      <pane ySplit="3" topLeftCell="A5" activePane="bottomLeft" state="frozen"/>
      <selection activeCell="A2" sqref="A2"/>
      <selection pane="bottomLeft" activeCell="R5" sqref="R5"/>
    </sheetView>
  </sheetViews>
  <sheetFormatPr defaultRowHeight="15" x14ac:dyDescent="0.25"/>
  <cols>
    <col min="1" max="1" width="23.5" customWidth="1"/>
    <col min="2" max="2" width="15" style="38" customWidth="1"/>
    <col min="3" max="3" width="7.125" customWidth="1"/>
    <col min="4" max="4" width="4.625" customWidth="1"/>
    <col min="5" max="5" width="22.5" customWidth="1"/>
    <col min="6" max="6" width="6.25" style="32" customWidth="1"/>
    <col min="7" max="7" width="6.375" customWidth="1"/>
    <col min="8" max="8" width="4.125" style="32" customWidth="1"/>
    <col min="9" max="9" width="5" customWidth="1"/>
    <col min="10" max="10" width="4.875" style="32" customWidth="1"/>
    <col min="11" max="11" width="5.25" customWidth="1"/>
    <col min="12" max="13" width="4.875" style="37" customWidth="1"/>
    <col min="14" max="14" width="5.375" customWidth="1"/>
    <col min="15" max="16" width="5.25" style="32" customWidth="1"/>
    <col min="17" max="17" width="6.375" style="32" customWidth="1"/>
    <col min="18" max="18" width="12" style="32" customWidth="1"/>
    <col min="19" max="19" width="6" style="32" customWidth="1"/>
    <col min="20" max="20" width="7.125" style="36" customWidth="1"/>
  </cols>
  <sheetData>
    <row r="1" spans="1:20" ht="14.25" customHeight="1" x14ac:dyDescent="0.2">
      <c r="A1" s="183" t="s">
        <v>135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  <c r="O1" s="183"/>
      <c r="P1" s="183"/>
      <c r="Q1" s="183"/>
      <c r="R1" s="183"/>
      <c r="S1" s="183"/>
      <c r="T1" s="183"/>
    </row>
    <row r="2" spans="1:20" ht="24.75" customHeight="1" x14ac:dyDescent="0.2">
      <c r="A2" s="183"/>
      <c r="B2" s="183"/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  <c r="O2" s="183"/>
      <c r="P2" s="183"/>
      <c r="Q2" s="183"/>
      <c r="R2" s="183"/>
      <c r="S2" s="183"/>
      <c r="T2" s="183"/>
    </row>
    <row r="3" spans="1:20" ht="25.35" customHeight="1" x14ac:dyDescent="0.2">
      <c r="A3" s="153" t="s">
        <v>0</v>
      </c>
      <c r="B3" s="154" t="s">
        <v>1</v>
      </c>
      <c r="C3" s="156" t="s">
        <v>127</v>
      </c>
      <c r="D3" s="158" t="s">
        <v>128</v>
      </c>
      <c r="E3" s="160" t="s">
        <v>62</v>
      </c>
      <c r="F3" s="151" t="s">
        <v>103</v>
      </c>
      <c r="G3" s="158" t="s">
        <v>104</v>
      </c>
      <c r="H3" s="151" t="s">
        <v>105</v>
      </c>
      <c r="I3" s="158" t="s">
        <v>106</v>
      </c>
      <c r="J3" s="151" t="s">
        <v>107</v>
      </c>
      <c r="K3" s="166" t="s">
        <v>108</v>
      </c>
      <c r="L3" s="162" t="s">
        <v>109</v>
      </c>
      <c r="M3" s="168" t="s">
        <v>110</v>
      </c>
      <c r="N3" s="172" t="s">
        <v>111</v>
      </c>
      <c r="O3" s="164" t="s">
        <v>129</v>
      </c>
      <c r="P3" s="178" t="s">
        <v>132</v>
      </c>
      <c r="Q3" s="179" t="s">
        <v>101</v>
      </c>
      <c r="R3" s="181" t="s">
        <v>122</v>
      </c>
      <c r="S3" s="186" t="s">
        <v>123</v>
      </c>
      <c r="T3" s="188" t="s">
        <v>102</v>
      </c>
    </row>
    <row r="4" spans="1:20" ht="21.75" customHeight="1" x14ac:dyDescent="0.2">
      <c r="A4" s="153"/>
      <c r="B4" s="155"/>
      <c r="C4" s="157"/>
      <c r="D4" s="159"/>
      <c r="E4" s="161"/>
      <c r="F4" s="152"/>
      <c r="G4" s="159"/>
      <c r="H4" s="152"/>
      <c r="I4" s="159"/>
      <c r="J4" s="152"/>
      <c r="K4" s="167"/>
      <c r="L4" s="163"/>
      <c r="M4" s="169"/>
      <c r="N4" s="173"/>
      <c r="O4" s="165"/>
      <c r="P4" s="178"/>
      <c r="Q4" s="180"/>
      <c r="R4" s="182"/>
      <c r="S4" s="187"/>
      <c r="T4" s="189"/>
    </row>
    <row r="5" spans="1:20" s="52" customFormat="1" ht="25.5" x14ac:dyDescent="0.2">
      <c r="A5" s="75" t="s">
        <v>100</v>
      </c>
      <c r="B5" s="62" t="s">
        <v>63</v>
      </c>
      <c r="C5" s="63">
        <v>0.4</v>
      </c>
      <c r="D5" s="64">
        <v>0.7</v>
      </c>
      <c r="E5" s="76" t="s">
        <v>11</v>
      </c>
      <c r="F5" s="77">
        <v>1.6</v>
      </c>
      <c r="G5" s="66">
        <f t="shared" ref="G5:G31" si="0">F5/0.05</f>
        <v>32</v>
      </c>
      <c r="H5" s="65"/>
      <c r="I5" s="66">
        <f t="shared" ref="I5:I31" si="1">H5*D5/0.05</f>
        <v>0</v>
      </c>
      <c r="J5" s="65"/>
      <c r="K5" s="72">
        <f t="shared" ref="K5" si="2">J5*0.05</f>
        <v>0</v>
      </c>
      <c r="L5" s="44">
        <f t="shared" ref="L5:L30" si="3">G5+I5-J5</f>
        <v>32</v>
      </c>
      <c r="M5" s="45">
        <f t="shared" ref="M5:M30" si="4">L5*0.05</f>
        <v>1.6</v>
      </c>
      <c r="N5" s="46">
        <f t="shared" ref="N5:N30" si="5">K5/D5</f>
        <v>0</v>
      </c>
      <c r="O5" s="47">
        <f t="shared" ref="O5:O30" si="6">F5/D5</f>
        <v>2.285714285714286</v>
      </c>
      <c r="P5" s="102">
        <f t="shared" ref="P5:P47" si="7">ROUNDUP(O5,0)</f>
        <v>3</v>
      </c>
      <c r="Q5" s="48">
        <f t="shared" ref="Q5:Q30" si="8">M5/D5</f>
        <v>2.285714285714286</v>
      </c>
      <c r="R5" s="49">
        <f t="shared" ref="R5" si="9">ROUNDUP(O5,0)+H5</f>
        <v>3</v>
      </c>
      <c r="S5" s="50">
        <f t="shared" ref="S5:S30" si="10">ROUNDUP(Q5,0)</f>
        <v>3</v>
      </c>
      <c r="T5" s="51">
        <f t="shared" ref="T5:T30" si="11">R5-S5</f>
        <v>0</v>
      </c>
    </row>
    <row r="6" spans="1:20" s="52" customFormat="1" ht="12.75" x14ac:dyDescent="0.2">
      <c r="A6" s="61" t="s">
        <v>12</v>
      </c>
      <c r="B6" s="62" t="s">
        <v>64</v>
      </c>
      <c r="C6" s="63">
        <v>0.4</v>
      </c>
      <c r="D6" s="64">
        <v>0.7</v>
      </c>
      <c r="E6" s="64" t="s">
        <v>13</v>
      </c>
      <c r="F6" s="65">
        <v>0.15</v>
      </c>
      <c r="G6" s="66">
        <f t="shared" si="0"/>
        <v>2.9999999999999996</v>
      </c>
      <c r="H6" s="65"/>
      <c r="I6" s="66">
        <f t="shared" si="1"/>
        <v>0</v>
      </c>
      <c r="J6" s="65"/>
      <c r="K6" s="72">
        <f t="shared" ref="K6:K30" si="12">J6*0.05</f>
        <v>0</v>
      </c>
      <c r="L6" s="44">
        <f t="shared" si="3"/>
        <v>2.9999999999999996</v>
      </c>
      <c r="M6" s="45">
        <f t="shared" si="4"/>
        <v>0.15</v>
      </c>
      <c r="N6" s="46">
        <f t="shared" si="5"/>
        <v>0</v>
      </c>
      <c r="O6" s="47">
        <f t="shared" si="6"/>
        <v>0.2142857142857143</v>
      </c>
      <c r="P6" s="102">
        <f t="shared" si="7"/>
        <v>1</v>
      </c>
      <c r="Q6" s="48">
        <f t="shared" si="8"/>
        <v>0.2142857142857143</v>
      </c>
      <c r="R6" s="49">
        <f t="shared" ref="R6:R30" si="13">ROUNDUP(O6,0)+H6</f>
        <v>1</v>
      </c>
      <c r="S6" s="50">
        <f t="shared" si="10"/>
        <v>1</v>
      </c>
      <c r="T6" s="51">
        <f t="shared" si="11"/>
        <v>0</v>
      </c>
    </row>
    <row r="7" spans="1:20" s="52" customFormat="1" ht="25.5" x14ac:dyDescent="0.2">
      <c r="A7" s="61" t="s">
        <v>14</v>
      </c>
      <c r="B7" s="62" t="s">
        <v>65</v>
      </c>
      <c r="C7" s="63">
        <v>0.38</v>
      </c>
      <c r="D7" s="64">
        <v>1</v>
      </c>
      <c r="E7" s="76" t="s">
        <v>11</v>
      </c>
      <c r="F7" s="77">
        <v>1.95</v>
      </c>
      <c r="G7" s="66">
        <f t="shared" si="0"/>
        <v>39</v>
      </c>
      <c r="H7" s="65"/>
      <c r="I7" s="66">
        <f t="shared" si="1"/>
        <v>0</v>
      </c>
      <c r="J7" s="65">
        <v>4</v>
      </c>
      <c r="K7" s="72">
        <f t="shared" si="12"/>
        <v>0.2</v>
      </c>
      <c r="L7" s="44">
        <f t="shared" si="3"/>
        <v>35</v>
      </c>
      <c r="M7" s="45">
        <f t="shared" si="4"/>
        <v>1.75</v>
      </c>
      <c r="N7" s="46">
        <f t="shared" si="5"/>
        <v>0.2</v>
      </c>
      <c r="O7" s="47">
        <f t="shared" si="6"/>
        <v>1.95</v>
      </c>
      <c r="P7" s="102">
        <f t="shared" si="7"/>
        <v>2</v>
      </c>
      <c r="Q7" s="48">
        <f t="shared" si="8"/>
        <v>1.75</v>
      </c>
      <c r="R7" s="49">
        <f t="shared" si="13"/>
        <v>2</v>
      </c>
      <c r="S7" s="50">
        <f t="shared" si="10"/>
        <v>2</v>
      </c>
      <c r="T7" s="51">
        <f t="shared" si="11"/>
        <v>0</v>
      </c>
    </row>
    <row r="8" spans="1:20" s="52" customFormat="1" ht="12.75" x14ac:dyDescent="0.2">
      <c r="A8" s="61" t="s">
        <v>15</v>
      </c>
      <c r="B8" s="62" t="s">
        <v>66</v>
      </c>
      <c r="C8" s="63">
        <v>0.38</v>
      </c>
      <c r="D8" s="64">
        <v>0.7</v>
      </c>
      <c r="E8" s="64" t="s">
        <v>16</v>
      </c>
      <c r="F8" s="65">
        <v>1.35</v>
      </c>
      <c r="G8" s="66">
        <f t="shared" si="0"/>
        <v>27</v>
      </c>
      <c r="H8" s="65"/>
      <c r="I8" s="66">
        <f t="shared" si="1"/>
        <v>0</v>
      </c>
      <c r="J8" s="65"/>
      <c r="K8" s="72">
        <f t="shared" si="12"/>
        <v>0</v>
      </c>
      <c r="L8" s="44">
        <f t="shared" si="3"/>
        <v>27</v>
      </c>
      <c r="M8" s="45">
        <f t="shared" si="4"/>
        <v>1.35</v>
      </c>
      <c r="N8" s="46">
        <f t="shared" si="5"/>
        <v>0</v>
      </c>
      <c r="O8" s="47">
        <f t="shared" si="6"/>
        <v>1.9285714285714288</v>
      </c>
      <c r="P8" s="102">
        <f t="shared" si="7"/>
        <v>2</v>
      </c>
      <c r="Q8" s="48">
        <f t="shared" si="8"/>
        <v>1.9285714285714288</v>
      </c>
      <c r="R8" s="49">
        <f t="shared" si="13"/>
        <v>2</v>
      </c>
      <c r="S8" s="50">
        <f t="shared" si="10"/>
        <v>2</v>
      </c>
      <c r="T8" s="51">
        <f t="shared" si="11"/>
        <v>0</v>
      </c>
    </row>
    <row r="9" spans="1:20" s="52" customFormat="1" ht="12.75" x14ac:dyDescent="0.2">
      <c r="A9" s="61" t="s">
        <v>17</v>
      </c>
      <c r="B9" s="62" t="s">
        <v>67</v>
      </c>
      <c r="C9" s="78">
        <v>0.27</v>
      </c>
      <c r="D9" s="64">
        <v>1</v>
      </c>
      <c r="E9" s="64" t="s">
        <v>13</v>
      </c>
      <c r="F9" s="65">
        <v>-2.95</v>
      </c>
      <c r="G9" s="66">
        <f t="shared" si="0"/>
        <v>-59</v>
      </c>
      <c r="H9" s="65">
        <v>5</v>
      </c>
      <c r="I9" s="66">
        <f t="shared" si="1"/>
        <v>100</v>
      </c>
      <c r="J9" s="65">
        <v>139</v>
      </c>
      <c r="K9" s="72">
        <f t="shared" si="12"/>
        <v>6.95</v>
      </c>
      <c r="L9" s="44">
        <f t="shared" si="3"/>
        <v>-98</v>
      </c>
      <c r="M9" s="45">
        <f t="shared" si="4"/>
        <v>-4.9000000000000004</v>
      </c>
      <c r="N9" s="46">
        <f t="shared" si="5"/>
        <v>6.95</v>
      </c>
      <c r="O9" s="47">
        <f t="shared" si="6"/>
        <v>-2.95</v>
      </c>
      <c r="P9" s="102">
        <f t="shared" si="7"/>
        <v>-3</v>
      </c>
      <c r="Q9" s="48">
        <f t="shared" si="8"/>
        <v>-4.9000000000000004</v>
      </c>
      <c r="R9" s="49">
        <f t="shared" si="13"/>
        <v>2</v>
      </c>
      <c r="S9" s="50">
        <f t="shared" si="10"/>
        <v>-5</v>
      </c>
      <c r="T9" s="51">
        <f t="shared" si="11"/>
        <v>7</v>
      </c>
    </row>
    <row r="10" spans="1:20" s="52" customFormat="1" ht="25.5" x14ac:dyDescent="0.2">
      <c r="A10" s="79" t="s">
        <v>18</v>
      </c>
      <c r="B10" s="80" t="s">
        <v>19</v>
      </c>
      <c r="C10" s="81">
        <v>0.4</v>
      </c>
      <c r="D10" s="76">
        <v>1</v>
      </c>
      <c r="E10" s="76" t="s">
        <v>11</v>
      </c>
      <c r="F10" s="77">
        <v>-0.15</v>
      </c>
      <c r="G10" s="66">
        <f t="shared" si="0"/>
        <v>-2.9999999999999996</v>
      </c>
      <c r="H10" s="77"/>
      <c r="I10" s="66">
        <f t="shared" si="1"/>
        <v>0</v>
      </c>
      <c r="J10" s="77"/>
      <c r="K10" s="72">
        <f t="shared" si="12"/>
        <v>0</v>
      </c>
      <c r="L10" s="44">
        <f t="shared" si="3"/>
        <v>-2.9999999999999996</v>
      </c>
      <c r="M10" s="45">
        <f t="shared" si="4"/>
        <v>-0.15</v>
      </c>
      <c r="N10" s="46">
        <f t="shared" si="5"/>
        <v>0</v>
      </c>
      <c r="O10" s="47">
        <f t="shared" si="6"/>
        <v>-0.15</v>
      </c>
      <c r="P10" s="102">
        <f t="shared" si="7"/>
        <v>-1</v>
      </c>
      <c r="Q10" s="48">
        <f t="shared" si="8"/>
        <v>-0.15</v>
      </c>
      <c r="R10" s="49">
        <f t="shared" si="13"/>
        <v>-1</v>
      </c>
      <c r="S10" s="50">
        <f t="shared" si="10"/>
        <v>-1</v>
      </c>
      <c r="T10" s="51">
        <f t="shared" si="11"/>
        <v>0</v>
      </c>
    </row>
    <row r="11" spans="1:20" s="52" customFormat="1" ht="12.75" x14ac:dyDescent="0.2">
      <c r="A11" s="61" t="s">
        <v>20</v>
      </c>
      <c r="B11" s="62" t="s">
        <v>68</v>
      </c>
      <c r="C11" s="63">
        <v>0.4</v>
      </c>
      <c r="D11" s="64">
        <v>1</v>
      </c>
      <c r="E11" s="64" t="s">
        <v>13</v>
      </c>
      <c r="F11" s="65">
        <v>0.3</v>
      </c>
      <c r="G11" s="66">
        <f t="shared" si="0"/>
        <v>5.9999999999999991</v>
      </c>
      <c r="H11" s="65"/>
      <c r="I11" s="66">
        <f t="shared" si="1"/>
        <v>0</v>
      </c>
      <c r="J11" s="65"/>
      <c r="K11" s="72">
        <f t="shared" si="12"/>
        <v>0</v>
      </c>
      <c r="L11" s="44">
        <f t="shared" si="3"/>
        <v>5.9999999999999991</v>
      </c>
      <c r="M11" s="45">
        <f t="shared" si="4"/>
        <v>0.3</v>
      </c>
      <c r="N11" s="46">
        <f t="shared" si="5"/>
        <v>0</v>
      </c>
      <c r="O11" s="47">
        <f t="shared" si="6"/>
        <v>0.3</v>
      </c>
      <c r="P11" s="102">
        <f t="shared" si="7"/>
        <v>1</v>
      </c>
      <c r="Q11" s="48">
        <f t="shared" si="8"/>
        <v>0.3</v>
      </c>
      <c r="R11" s="49">
        <f t="shared" si="13"/>
        <v>1</v>
      </c>
      <c r="S11" s="50">
        <f t="shared" si="10"/>
        <v>1</v>
      </c>
      <c r="T11" s="51">
        <f t="shared" si="11"/>
        <v>0</v>
      </c>
    </row>
    <row r="12" spans="1:20" s="52" customFormat="1" ht="12.75" x14ac:dyDescent="0.2">
      <c r="A12" s="61" t="s">
        <v>21</v>
      </c>
      <c r="B12" s="62" t="s">
        <v>69</v>
      </c>
      <c r="C12" s="63">
        <v>0.4</v>
      </c>
      <c r="D12" s="64">
        <v>0.7</v>
      </c>
      <c r="E12" s="64" t="s">
        <v>13</v>
      </c>
      <c r="F12" s="65">
        <v>0.7</v>
      </c>
      <c r="G12" s="66">
        <f t="shared" si="0"/>
        <v>13.999999999999998</v>
      </c>
      <c r="H12" s="65"/>
      <c r="I12" s="66">
        <f t="shared" si="1"/>
        <v>0</v>
      </c>
      <c r="J12" s="65"/>
      <c r="K12" s="72">
        <f t="shared" si="12"/>
        <v>0</v>
      </c>
      <c r="L12" s="44">
        <f>G12+I12-J12</f>
        <v>13.999999999999998</v>
      </c>
      <c r="M12" s="45">
        <f t="shared" si="4"/>
        <v>0.7</v>
      </c>
      <c r="N12" s="46">
        <f t="shared" si="5"/>
        <v>0</v>
      </c>
      <c r="O12" s="47">
        <f t="shared" si="6"/>
        <v>1</v>
      </c>
      <c r="P12" s="102">
        <f t="shared" si="7"/>
        <v>1</v>
      </c>
      <c r="Q12" s="48">
        <f t="shared" si="8"/>
        <v>1</v>
      </c>
      <c r="R12" s="49">
        <f t="shared" si="13"/>
        <v>1</v>
      </c>
      <c r="S12" s="50">
        <f t="shared" si="10"/>
        <v>1</v>
      </c>
      <c r="T12" s="51">
        <f t="shared" si="11"/>
        <v>0</v>
      </c>
    </row>
    <row r="13" spans="1:20" s="52" customFormat="1" ht="12.75" x14ac:dyDescent="0.2">
      <c r="A13" s="61" t="s">
        <v>22</v>
      </c>
      <c r="B13" s="62" t="s">
        <v>70</v>
      </c>
      <c r="C13" s="63">
        <v>0.4</v>
      </c>
      <c r="D13" s="64">
        <v>1</v>
      </c>
      <c r="E13" s="64" t="s">
        <v>13</v>
      </c>
      <c r="F13" s="65">
        <v>2</v>
      </c>
      <c r="G13" s="66">
        <f t="shared" si="0"/>
        <v>40</v>
      </c>
      <c r="H13" s="65"/>
      <c r="I13" s="66">
        <f t="shared" si="1"/>
        <v>0</v>
      </c>
      <c r="J13" s="65"/>
      <c r="K13" s="72">
        <f t="shared" si="12"/>
        <v>0</v>
      </c>
      <c r="L13" s="44">
        <f t="shared" si="3"/>
        <v>40</v>
      </c>
      <c r="M13" s="45">
        <f t="shared" si="4"/>
        <v>2</v>
      </c>
      <c r="N13" s="46">
        <f t="shared" si="5"/>
        <v>0</v>
      </c>
      <c r="O13" s="47">
        <f t="shared" si="6"/>
        <v>2</v>
      </c>
      <c r="P13" s="102">
        <f t="shared" si="7"/>
        <v>2</v>
      </c>
      <c r="Q13" s="48">
        <f t="shared" si="8"/>
        <v>2</v>
      </c>
      <c r="R13" s="49">
        <f t="shared" si="13"/>
        <v>2</v>
      </c>
      <c r="S13" s="50">
        <f t="shared" si="10"/>
        <v>2</v>
      </c>
      <c r="T13" s="51">
        <f t="shared" si="11"/>
        <v>0</v>
      </c>
    </row>
    <row r="14" spans="1:20" s="52" customFormat="1" ht="12.75" x14ac:dyDescent="0.2">
      <c r="A14" s="61" t="s">
        <v>23</v>
      </c>
      <c r="B14" s="62" t="s">
        <v>71</v>
      </c>
      <c r="C14" s="63">
        <v>0.4</v>
      </c>
      <c r="D14" s="64">
        <v>0.7</v>
      </c>
      <c r="E14" s="64" t="s">
        <v>13</v>
      </c>
      <c r="F14" s="65">
        <v>1.85</v>
      </c>
      <c r="G14" s="66">
        <f t="shared" si="0"/>
        <v>37</v>
      </c>
      <c r="H14" s="65"/>
      <c r="I14" s="66">
        <f t="shared" si="1"/>
        <v>0</v>
      </c>
      <c r="J14" s="65"/>
      <c r="K14" s="72">
        <f t="shared" si="12"/>
        <v>0</v>
      </c>
      <c r="L14" s="44">
        <f t="shared" si="3"/>
        <v>37</v>
      </c>
      <c r="M14" s="45">
        <f t="shared" si="4"/>
        <v>1.85</v>
      </c>
      <c r="N14" s="46">
        <f t="shared" si="5"/>
        <v>0</v>
      </c>
      <c r="O14" s="47">
        <f t="shared" si="6"/>
        <v>2.6428571428571432</v>
      </c>
      <c r="P14" s="102">
        <f t="shared" si="7"/>
        <v>3</v>
      </c>
      <c r="Q14" s="48">
        <f t="shared" si="8"/>
        <v>2.6428571428571432</v>
      </c>
      <c r="R14" s="49">
        <f t="shared" si="13"/>
        <v>3</v>
      </c>
      <c r="S14" s="50">
        <f t="shared" si="10"/>
        <v>3</v>
      </c>
      <c r="T14" s="51">
        <f t="shared" si="11"/>
        <v>0</v>
      </c>
    </row>
    <row r="15" spans="1:20" s="52" customFormat="1" ht="12.75" x14ac:dyDescent="0.2">
      <c r="A15" s="61" t="s">
        <v>24</v>
      </c>
      <c r="B15" s="62" t="s">
        <v>72</v>
      </c>
      <c r="C15" s="63">
        <v>0.4</v>
      </c>
      <c r="D15" s="64">
        <v>0.7</v>
      </c>
      <c r="E15" s="64" t="s">
        <v>13</v>
      </c>
      <c r="F15" s="65">
        <v>0.45</v>
      </c>
      <c r="G15" s="66">
        <f t="shared" si="0"/>
        <v>9</v>
      </c>
      <c r="H15" s="65"/>
      <c r="I15" s="66">
        <f t="shared" si="1"/>
        <v>0</v>
      </c>
      <c r="J15" s="65"/>
      <c r="K15" s="72">
        <f t="shared" si="12"/>
        <v>0</v>
      </c>
      <c r="L15" s="44">
        <f t="shared" si="3"/>
        <v>9</v>
      </c>
      <c r="M15" s="45">
        <f t="shared" si="4"/>
        <v>0.45</v>
      </c>
      <c r="N15" s="46">
        <f t="shared" si="5"/>
        <v>0</v>
      </c>
      <c r="O15" s="47">
        <f t="shared" si="6"/>
        <v>0.6428571428571429</v>
      </c>
      <c r="P15" s="102">
        <f t="shared" si="7"/>
        <v>1</v>
      </c>
      <c r="Q15" s="48">
        <f t="shared" si="8"/>
        <v>0.6428571428571429</v>
      </c>
      <c r="R15" s="49">
        <f t="shared" si="13"/>
        <v>1</v>
      </c>
      <c r="S15" s="50">
        <f t="shared" si="10"/>
        <v>1</v>
      </c>
      <c r="T15" s="51">
        <f t="shared" si="11"/>
        <v>0</v>
      </c>
    </row>
    <row r="16" spans="1:20" s="52" customFormat="1" ht="12.75" x14ac:dyDescent="0.2">
      <c r="A16" s="61" t="s">
        <v>25</v>
      </c>
      <c r="B16" s="62" t="s">
        <v>73</v>
      </c>
      <c r="C16" s="63">
        <v>0.4</v>
      </c>
      <c r="D16" s="64">
        <v>0.7</v>
      </c>
      <c r="E16" s="64" t="s">
        <v>13</v>
      </c>
      <c r="F16" s="65">
        <v>0.7</v>
      </c>
      <c r="G16" s="66">
        <f t="shared" si="0"/>
        <v>13.999999999999998</v>
      </c>
      <c r="H16" s="65"/>
      <c r="I16" s="66">
        <f t="shared" si="1"/>
        <v>0</v>
      </c>
      <c r="J16" s="65"/>
      <c r="K16" s="72">
        <f t="shared" si="12"/>
        <v>0</v>
      </c>
      <c r="L16" s="44">
        <f t="shared" si="3"/>
        <v>13.999999999999998</v>
      </c>
      <c r="M16" s="45">
        <f t="shared" si="4"/>
        <v>0.7</v>
      </c>
      <c r="N16" s="46">
        <f t="shared" si="5"/>
        <v>0</v>
      </c>
      <c r="O16" s="47">
        <f t="shared" si="6"/>
        <v>1</v>
      </c>
      <c r="P16" s="102">
        <f t="shared" si="7"/>
        <v>1</v>
      </c>
      <c r="Q16" s="48">
        <f t="shared" si="8"/>
        <v>1</v>
      </c>
      <c r="R16" s="49">
        <f t="shared" si="13"/>
        <v>1</v>
      </c>
      <c r="S16" s="50">
        <f t="shared" si="10"/>
        <v>1</v>
      </c>
      <c r="T16" s="51">
        <f t="shared" si="11"/>
        <v>0</v>
      </c>
    </row>
    <row r="17" spans="1:21" s="52" customFormat="1" ht="12.75" x14ac:dyDescent="0.2">
      <c r="A17" s="61" t="s">
        <v>26</v>
      </c>
      <c r="B17" s="62" t="s">
        <v>74</v>
      </c>
      <c r="C17" s="63">
        <v>0.4</v>
      </c>
      <c r="D17" s="64">
        <v>0.7</v>
      </c>
      <c r="E17" s="64" t="s">
        <v>13</v>
      </c>
      <c r="F17" s="65">
        <v>0</v>
      </c>
      <c r="G17" s="66">
        <f t="shared" si="0"/>
        <v>0</v>
      </c>
      <c r="H17" s="65"/>
      <c r="I17" s="66">
        <f t="shared" si="1"/>
        <v>0</v>
      </c>
      <c r="J17" s="65"/>
      <c r="K17" s="72">
        <f t="shared" si="12"/>
        <v>0</v>
      </c>
      <c r="L17" s="44">
        <f t="shared" si="3"/>
        <v>0</v>
      </c>
      <c r="M17" s="45">
        <f t="shared" si="4"/>
        <v>0</v>
      </c>
      <c r="N17" s="46">
        <f t="shared" si="5"/>
        <v>0</v>
      </c>
      <c r="O17" s="47">
        <f t="shared" si="6"/>
        <v>0</v>
      </c>
      <c r="P17" s="102">
        <f t="shared" si="7"/>
        <v>0</v>
      </c>
      <c r="Q17" s="48">
        <f t="shared" si="8"/>
        <v>0</v>
      </c>
      <c r="R17" s="49">
        <f t="shared" si="13"/>
        <v>0</v>
      </c>
      <c r="S17" s="50">
        <f t="shared" si="10"/>
        <v>0</v>
      </c>
      <c r="T17" s="51">
        <f t="shared" si="11"/>
        <v>0</v>
      </c>
    </row>
    <row r="18" spans="1:21" s="52" customFormat="1" ht="12.75" x14ac:dyDescent="0.2">
      <c r="A18" s="61" t="s">
        <v>27</v>
      </c>
      <c r="B18" s="62" t="s">
        <v>75</v>
      </c>
      <c r="C18" s="63">
        <v>0.4</v>
      </c>
      <c r="D18" s="64">
        <v>1</v>
      </c>
      <c r="E18" s="64" t="s">
        <v>13</v>
      </c>
      <c r="F18" s="65">
        <v>1.35</v>
      </c>
      <c r="G18" s="66">
        <f t="shared" si="0"/>
        <v>27</v>
      </c>
      <c r="H18" s="65"/>
      <c r="I18" s="66">
        <f t="shared" si="1"/>
        <v>0</v>
      </c>
      <c r="J18" s="65">
        <v>5</v>
      </c>
      <c r="K18" s="72">
        <f t="shared" si="12"/>
        <v>0.25</v>
      </c>
      <c r="L18" s="44">
        <f t="shared" si="3"/>
        <v>22</v>
      </c>
      <c r="M18" s="45">
        <f t="shared" si="4"/>
        <v>1.1000000000000001</v>
      </c>
      <c r="N18" s="46">
        <f t="shared" si="5"/>
        <v>0.25</v>
      </c>
      <c r="O18" s="47">
        <f t="shared" si="6"/>
        <v>1.35</v>
      </c>
      <c r="P18" s="102">
        <f t="shared" si="7"/>
        <v>2</v>
      </c>
      <c r="Q18" s="48">
        <f t="shared" si="8"/>
        <v>1.1000000000000001</v>
      </c>
      <c r="R18" s="49">
        <f t="shared" si="13"/>
        <v>2</v>
      </c>
      <c r="S18" s="50">
        <f t="shared" si="10"/>
        <v>2</v>
      </c>
      <c r="T18" s="51">
        <f t="shared" si="11"/>
        <v>0</v>
      </c>
    </row>
    <row r="19" spans="1:21" s="52" customFormat="1" ht="12.75" x14ac:dyDescent="0.2">
      <c r="A19" s="61" t="s">
        <v>28</v>
      </c>
      <c r="B19" s="80" t="s">
        <v>76</v>
      </c>
      <c r="C19" s="63">
        <v>0.35</v>
      </c>
      <c r="D19" s="64">
        <v>1</v>
      </c>
      <c r="E19" s="64" t="s">
        <v>13</v>
      </c>
      <c r="F19" s="65">
        <v>1.8</v>
      </c>
      <c r="G19" s="66">
        <f t="shared" si="0"/>
        <v>36</v>
      </c>
      <c r="H19" s="65"/>
      <c r="I19" s="66">
        <f t="shared" si="1"/>
        <v>0</v>
      </c>
      <c r="J19" s="65"/>
      <c r="K19" s="72">
        <f t="shared" si="12"/>
        <v>0</v>
      </c>
      <c r="L19" s="44">
        <f t="shared" si="3"/>
        <v>36</v>
      </c>
      <c r="M19" s="45">
        <f t="shared" si="4"/>
        <v>1.8</v>
      </c>
      <c r="N19" s="46">
        <f t="shared" si="5"/>
        <v>0</v>
      </c>
      <c r="O19" s="47">
        <f t="shared" si="6"/>
        <v>1.8</v>
      </c>
      <c r="P19" s="102">
        <f t="shared" si="7"/>
        <v>2</v>
      </c>
      <c r="Q19" s="48">
        <f t="shared" si="8"/>
        <v>1.8</v>
      </c>
      <c r="R19" s="49">
        <f t="shared" si="13"/>
        <v>2</v>
      </c>
      <c r="S19" s="50">
        <f t="shared" si="10"/>
        <v>2</v>
      </c>
      <c r="T19" s="51">
        <f t="shared" si="11"/>
        <v>0</v>
      </c>
    </row>
    <row r="20" spans="1:21" s="52" customFormat="1" ht="25.5" x14ac:dyDescent="0.2">
      <c r="A20" s="61" t="s">
        <v>29</v>
      </c>
      <c r="B20" s="62" t="s">
        <v>77</v>
      </c>
      <c r="C20" s="63">
        <v>0.35</v>
      </c>
      <c r="D20" s="64">
        <v>1</v>
      </c>
      <c r="E20" s="76" t="s">
        <v>11</v>
      </c>
      <c r="F20" s="77">
        <v>2.9</v>
      </c>
      <c r="G20" s="66">
        <f t="shared" si="0"/>
        <v>57.999999999999993</v>
      </c>
      <c r="H20" s="65"/>
      <c r="I20" s="66">
        <f t="shared" si="1"/>
        <v>0</v>
      </c>
      <c r="J20" s="65">
        <v>9</v>
      </c>
      <c r="K20" s="72">
        <f t="shared" si="12"/>
        <v>0.45</v>
      </c>
      <c r="L20" s="44">
        <f t="shared" si="3"/>
        <v>48.999999999999993</v>
      </c>
      <c r="M20" s="45">
        <f t="shared" si="4"/>
        <v>2.4499999999999997</v>
      </c>
      <c r="N20" s="46">
        <f t="shared" si="5"/>
        <v>0.45</v>
      </c>
      <c r="O20" s="47">
        <f t="shared" si="6"/>
        <v>2.9</v>
      </c>
      <c r="P20" s="102">
        <f t="shared" si="7"/>
        <v>3</v>
      </c>
      <c r="Q20" s="48">
        <f t="shared" si="8"/>
        <v>2.4499999999999997</v>
      </c>
      <c r="R20" s="49">
        <f t="shared" si="13"/>
        <v>3</v>
      </c>
      <c r="S20" s="50">
        <f t="shared" si="10"/>
        <v>3</v>
      </c>
      <c r="T20" s="51">
        <f t="shared" si="11"/>
        <v>0</v>
      </c>
    </row>
    <row r="21" spans="1:21" s="52" customFormat="1" ht="25.5" x14ac:dyDescent="0.2">
      <c r="A21" s="61" t="s">
        <v>30</v>
      </c>
      <c r="B21" s="80" t="s">
        <v>78</v>
      </c>
      <c r="C21" s="63">
        <v>0.4</v>
      </c>
      <c r="D21" s="64">
        <v>0.7</v>
      </c>
      <c r="E21" s="76" t="s">
        <v>11</v>
      </c>
      <c r="F21" s="77">
        <v>2.1</v>
      </c>
      <c r="G21" s="66">
        <f t="shared" si="0"/>
        <v>42</v>
      </c>
      <c r="H21" s="65"/>
      <c r="I21" s="66">
        <f t="shared" si="1"/>
        <v>0</v>
      </c>
      <c r="J21" s="65"/>
      <c r="K21" s="72">
        <f t="shared" si="12"/>
        <v>0</v>
      </c>
      <c r="L21" s="44">
        <f t="shared" si="3"/>
        <v>42</v>
      </c>
      <c r="M21" s="45">
        <f t="shared" si="4"/>
        <v>2.1</v>
      </c>
      <c r="N21" s="46">
        <f t="shared" si="5"/>
        <v>0</v>
      </c>
      <c r="O21" s="47">
        <f t="shared" si="6"/>
        <v>3.0000000000000004</v>
      </c>
      <c r="P21" s="102">
        <f t="shared" si="7"/>
        <v>3</v>
      </c>
      <c r="Q21" s="48">
        <f t="shared" si="8"/>
        <v>3.0000000000000004</v>
      </c>
      <c r="R21" s="49">
        <f t="shared" si="13"/>
        <v>3</v>
      </c>
      <c r="S21" s="50">
        <f t="shared" si="10"/>
        <v>3</v>
      </c>
      <c r="T21" s="51">
        <f t="shared" si="11"/>
        <v>0</v>
      </c>
    </row>
    <row r="22" spans="1:21" s="52" customFormat="1" ht="12.75" x14ac:dyDescent="0.2">
      <c r="A22" s="61" t="s">
        <v>31</v>
      </c>
      <c r="B22" s="62" t="s">
        <v>79</v>
      </c>
      <c r="C22" s="63">
        <v>0.4</v>
      </c>
      <c r="D22" s="64">
        <v>0.7</v>
      </c>
      <c r="E22" s="64" t="s">
        <v>13</v>
      </c>
      <c r="F22" s="65">
        <v>3.2</v>
      </c>
      <c r="G22" s="66">
        <f t="shared" si="0"/>
        <v>64</v>
      </c>
      <c r="H22" s="65"/>
      <c r="I22" s="66">
        <f t="shared" si="1"/>
        <v>0</v>
      </c>
      <c r="J22" s="65"/>
      <c r="K22" s="72">
        <f t="shared" si="12"/>
        <v>0</v>
      </c>
      <c r="L22" s="44">
        <f t="shared" si="3"/>
        <v>64</v>
      </c>
      <c r="M22" s="45">
        <f t="shared" si="4"/>
        <v>3.2</v>
      </c>
      <c r="N22" s="46">
        <f t="shared" si="5"/>
        <v>0</v>
      </c>
      <c r="O22" s="47">
        <f t="shared" si="6"/>
        <v>4.5714285714285721</v>
      </c>
      <c r="P22" s="102">
        <f t="shared" si="7"/>
        <v>5</v>
      </c>
      <c r="Q22" s="48">
        <f t="shared" si="8"/>
        <v>4.5714285714285721</v>
      </c>
      <c r="R22" s="49">
        <f t="shared" si="13"/>
        <v>5</v>
      </c>
      <c r="S22" s="50">
        <f t="shared" si="10"/>
        <v>5</v>
      </c>
      <c r="T22" s="51">
        <f t="shared" si="11"/>
        <v>0</v>
      </c>
    </row>
    <row r="23" spans="1:21" s="52" customFormat="1" ht="12.75" x14ac:dyDescent="0.2">
      <c r="A23" s="61" t="s">
        <v>32</v>
      </c>
      <c r="B23" s="62" t="s">
        <v>81</v>
      </c>
      <c r="C23" s="63">
        <v>0.35</v>
      </c>
      <c r="D23" s="64">
        <v>1</v>
      </c>
      <c r="E23" s="64" t="s">
        <v>13</v>
      </c>
      <c r="F23" s="65">
        <v>2</v>
      </c>
      <c r="G23" s="66">
        <f t="shared" si="0"/>
        <v>40</v>
      </c>
      <c r="H23" s="65"/>
      <c r="I23" s="66">
        <f t="shared" si="1"/>
        <v>0</v>
      </c>
      <c r="J23" s="65"/>
      <c r="K23" s="72">
        <f t="shared" si="12"/>
        <v>0</v>
      </c>
      <c r="L23" s="44">
        <f t="shared" si="3"/>
        <v>40</v>
      </c>
      <c r="M23" s="45">
        <f t="shared" si="4"/>
        <v>2</v>
      </c>
      <c r="N23" s="46">
        <f t="shared" si="5"/>
        <v>0</v>
      </c>
      <c r="O23" s="47">
        <f t="shared" si="6"/>
        <v>2</v>
      </c>
      <c r="P23" s="102">
        <f t="shared" si="7"/>
        <v>2</v>
      </c>
      <c r="Q23" s="48">
        <f t="shared" si="8"/>
        <v>2</v>
      </c>
      <c r="R23" s="49">
        <f t="shared" si="13"/>
        <v>2</v>
      </c>
      <c r="S23" s="50">
        <f t="shared" si="10"/>
        <v>2</v>
      </c>
      <c r="T23" s="51">
        <f t="shared" si="11"/>
        <v>0</v>
      </c>
    </row>
    <row r="24" spans="1:21" s="52" customFormat="1" ht="12.75" x14ac:dyDescent="0.2">
      <c r="A24" s="61" t="s">
        <v>33</v>
      </c>
      <c r="B24" s="62" t="s">
        <v>80</v>
      </c>
      <c r="C24" s="63">
        <v>0.21</v>
      </c>
      <c r="D24" s="64">
        <v>0.7</v>
      </c>
      <c r="E24" s="64" t="s">
        <v>13</v>
      </c>
      <c r="F24" s="65">
        <v>1.6</v>
      </c>
      <c r="G24" s="66">
        <f t="shared" si="0"/>
        <v>32</v>
      </c>
      <c r="H24" s="65"/>
      <c r="I24" s="66">
        <f t="shared" si="1"/>
        <v>0</v>
      </c>
      <c r="J24" s="65"/>
      <c r="K24" s="72">
        <f t="shared" si="12"/>
        <v>0</v>
      </c>
      <c r="L24" s="44">
        <f t="shared" si="3"/>
        <v>32</v>
      </c>
      <c r="M24" s="45">
        <f t="shared" si="4"/>
        <v>1.6</v>
      </c>
      <c r="N24" s="46">
        <f t="shared" si="5"/>
        <v>0</v>
      </c>
      <c r="O24" s="47">
        <f t="shared" si="6"/>
        <v>2.285714285714286</v>
      </c>
      <c r="P24" s="102">
        <f t="shared" si="7"/>
        <v>3</v>
      </c>
      <c r="Q24" s="48">
        <f t="shared" si="8"/>
        <v>2.285714285714286</v>
      </c>
      <c r="R24" s="49">
        <f t="shared" si="13"/>
        <v>3</v>
      </c>
      <c r="S24" s="50">
        <f t="shared" si="10"/>
        <v>3</v>
      </c>
      <c r="T24" s="51">
        <f t="shared" si="11"/>
        <v>0</v>
      </c>
    </row>
    <row r="25" spans="1:21" s="52" customFormat="1" ht="25.5" x14ac:dyDescent="0.2">
      <c r="A25" s="61" t="s">
        <v>34</v>
      </c>
      <c r="B25" s="80" t="s">
        <v>35</v>
      </c>
      <c r="C25" s="63">
        <v>0.38</v>
      </c>
      <c r="D25" s="64">
        <v>0.7</v>
      </c>
      <c r="E25" s="76" t="s">
        <v>11</v>
      </c>
      <c r="F25" s="77">
        <v>2.5</v>
      </c>
      <c r="G25" s="66">
        <f t="shared" si="0"/>
        <v>50</v>
      </c>
      <c r="H25" s="65">
        <v>4</v>
      </c>
      <c r="I25" s="66">
        <f t="shared" si="1"/>
        <v>55.999999999999993</v>
      </c>
      <c r="J25" s="65">
        <v>58</v>
      </c>
      <c r="K25" s="72">
        <f t="shared" si="12"/>
        <v>2.9000000000000004</v>
      </c>
      <c r="L25" s="44">
        <f t="shared" si="3"/>
        <v>48</v>
      </c>
      <c r="M25" s="45">
        <f t="shared" si="4"/>
        <v>2.4000000000000004</v>
      </c>
      <c r="N25" s="46">
        <f t="shared" si="5"/>
        <v>4.1428571428571432</v>
      </c>
      <c r="O25" s="47">
        <f t="shared" si="6"/>
        <v>3.5714285714285716</v>
      </c>
      <c r="P25" s="102">
        <f t="shared" si="7"/>
        <v>4</v>
      </c>
      <c r="Q25" s="48">
        <f t="shared" si="8"/>
        <v>3.4285714285714293</v>
      </c>
      <c r="R25" s="49">
        <f t="shared" si="13"/>
        <v>8</v>
      </c>
      <c r="S25" s="50">
        <f t="shared" si="10"/>
        <v>4</v>
      </c>
      <c r="T25" s="51">
        <f t="shared" si="11"/>
        <v>4</v>
      </c>
    </row>
    <row r="26" spans="1:21" s="52" customFormat="1" ht="12.75" x14ac:dyDescent="0.2">
      <c r="A26" s="61" t="s">
        <v>36</v>
      </c>
      <c r="B26" s="62" t="s">
        <v>82</v>
      </c>
      <c r="C26" s="63">
        <v>0.4</v>
      </c>
      <c r="D26" s="64">
        <v>1</v>
      </c>
      <c r="E26" s="64" t="s">
        <v>13</v>
      </c>
      <c r="F26" s="65">
        <v>1</v>
      </c>
      <c r="G26" s="66">
        <f t="shared" si="0"/>
        <v>20</v>
      </c>
      <c r="H26" s="65"/>
      <c r="I26" s="66">
        <f t="shared" si="1"/>
        <v>0</v>
      </c>
      <c r="J26" s="65"/>
      <c r="K26" s="72">
        <f t="shared" si="12"/>
        <v>0</v>
      </c>
      <c r="L26" s="44">
        <f t="shared" si="3"/>
        <v>20</v>
      </c>
      <c r="M26" s="45">
        <f t="shared" si="4"/>
        <v>1</v>
      </c>
      <c r="N26" s="46">
        <f t="shared" si="5"/>
        <v>0</v>
      </c>
      <c r="O26" s="47">
        <f t="shared" si="6"/>
        <v>1</v>
      </c>
      <c r="P26" s="102">
        <f t="shared" si="7"/>
        <v>1</v>
      </c>
      <c r="Q26" s="48">
        <f t="shared" si="8"/>
        <v>1</v>
      </c>
      <c r="R26" s="49">
        <f t="shared" si="13"/>
        <v>1</v>
      </c>
      <c r="S26" s="50">
        <f t="shared" si="10"/>
        <v>1</v>
      </c>
      <c r="T26" s="51">
        <f t="shared" si="11"/>
        <v>0</v>
      </c>
    </row>
    <row r="27" spans="1:21" s="52" customFormat="1" ht="30" customHeight="1" x14ac:dyDescent="0.2">
      <c r="A27" s="61" t="s">
        <v>37</v>
      </c>
      <c r="B27" s="62" t="s">
        <v>83</v>
      </c>
      <c r="C27" s="63">
        <v>0.38</v>
      </c>
      <c r="D27" s="64">
        <v>1</v>
      </c>
      <c r="E27" s="76" t="s">
        <v>136</v>
      </c>
      <c r="F27" s="65">
        <v>2.5499999999999998</v>
      </c>
      <c r="G27" s="66">
        <f t="shared" si="0"/>
        <v>50.999999999999993</v>
      </c>
      <c r="H27" s="65">
        <v>3</v>
      </c>
      <c r="I27" s="66">
        <f t="shared" si="1"/>
        <v>60</v>
      </c>
      <c r="J27" s="65">
        <v>75</v>
      </c>
      <c r="K27" s="72">
        <f t="shared" si="12"/>
        <v>3.75</v>
      </c>
      <c r="L27" s="44">
        <f t="shared" si="3"/>
        <v>36</v>
      </c>
      <c r="M27" s="45">
        <f t="shared" si="4"/>
        <v>1.8</v>
      </c>
      <c r="N27" s="46">
        <f t="shared" si="5"/>
        <v>3.75</v>
      </c>
      <c r="O27" s="47">
        <f t="shared" si="6"/>
        <v>2.5499999999999998</v>
      </c>
      <c r="P27" s="102">
        <f t="shared" si="7"/>
        <v>3</v>
      </c>
      <c r="Q27" s="48">
        <f t="shared" si="8"/>
        <v>1.8</v>
      </c>
      <c r="R27" s="49">
        <f t="shared" si="13"/>
        <v>6</v>
      </c>
      <c r="S27" s="50">
        <f t="shared" si="10"/>
        <v>2</v>
      </c>
      <c r="T27" s="51">
        <f t="shared" si="11"/>
        <v>4</v>
      </c>
    </row>
    <row r="28" spans="1:21" s="52" customFormat="1" ht="25.5" x14ac:dyDescent="0.2">
      <c r="A28" s="82" t="s">
        <v>38</v>
      </c>
      <c r="B28" s="80" t="s">
        <v>84</v>
      </c>
      <c r="C28" s="83">
        <v>0.42</v>
      </c>
      <c r="D28" s="76">
        <v>1</v>
      </c>
      <c r="E28" s="76" t="s">
        <v>11</v>
      </c>
      <c r="F28" s="77">
        <v>1.4</v>
      </c>
      <c r="G28" s="66">
        <f t="shared" si="0"/>
        <v>27.999999999999996</v>
      </c>
      <c r="H28" s="77"/>
      <c r="I28" s="66">
        <f t="shared" si="1"/>
        <v>0</v>
      </c>
      <c r="J28" s="77">
        <v>4</v>
      </c>
      <c r="K28" s="72">
        <f t="shared" si="12"/>
        <v>0.2</v>
      </c>
      <c r="L28" s="44">
        <f t="shared" si="3"/>
        <v>23.999999999999996</v>
      </c>
      <c r="M28" s="45">
        <f t="shared" si="4"/>
        <v>1.2</v>
      </c>
      <c r="N28" s="46">
        <f t="shared" si="5"/>
        <v>0.2</v>
      </c>
      <c r="O28" s="47">
        <f t="shared" si="6"/>
        <v>1.4</v>
      </c>
      <c r="P28" s="102">
        <f t="shared" si="7"/>
        <v>2</v>
      </c>
      <c r="Q28" s="48">
        <f t="shared" si="8"/>
        <v>1.2</v>
      </c>
      <c r="R28" s="49">
        <f t="shared" si="13"/>
        <v>2</v>
      </c>
      <c r="S28" s="50">
        <f t="shared" si="10"/>
        <v>2</v>
      </c>
      <c r="T28" s="51">
        <f t="shared" si="11"/>
        <v>0</v>
      </c>
    </row>
    <row r="29" spans="1:21" s="52" customFormat="1" ht="25.5" x14ac:dyDescent="0.2">
      <c r="A29" s="61" t="s">
        <v>39</v>
      </c>
      <c r="B29" s="62" t="s">
        <v>85</v>
      </c>
      <c r="C29" s="63">
        <v>0.52</v>
      </c>
      <c r="D29" s="64">
        <v>1</v>
      </c>
      <c r="E29" s="76" t="s">
        <v>11</v>
      </c>
      <c r="F29" s="77">
        <v>2.4500000000000002</v>
      </c>
      <c r="G29" s="66">
        <f t="shared" si="0"/>
        <v>49</v>
      </c>
      <c r="H29" s="65"/>
      <c r="I29" s="66">
        <f t="shared" si="1"/>
        <v>0</v>
      </c>
      <c r="J29" s="65">
        <v>13</v>
      </c>
      <c r="K29" s="72">
        <f t="shared" si="12"/>
        <v>0.65</v>
      </c>
      <c r="L29" s="44">
        <f t="shared" si="3"/>
        <v>36</v>
      </c>
      <c r="M29" s="45">
        <f t="shared" si="4"/>
        <v>1.8</v>
      </c>
      <c r="N29" s="46">
        <f t="shared" si="5"/>
        <v>0.65</v>
      </c>
      <c r="O29" s="47">
        <f t="shared" si="6"/>
        <v>2.4500000000000002</v>
      </c>
      <c r="P29" s="102">
        <f t="shared" si="7"/>
        <v>3</v>
      </c>
      <c r="Q29" s="48">
        <f t="shared" si="8"/>
        <v>1.8</v>
      </c>
      <c r="R29" s="49">
        <f t="shared" si="13"/>
        <v>3</v>
      </c>
      <c r="S29" s="50">
        <f t="shared" si="10"/>
        <v>2</v>
      </c>
      <c r="T29" s="51">
        <f t="shared" si="11"/>
        <v>1</v>
      </c>
    </row>
    <row r="30" spans="1:21" s="52" customFormat="1" ht="32.25" customHeight="1" x14ac:dyDescent="0.2">
      <c r="A30" s="82" t="s">
        <v>40</v>
      </c>
      <c r="B30" s="80" t="s">
        <v>41</v>
      </c>
      <c r="C30" s="83">
        <v>0.4</v>
      </c>
      <c r="D30" s="76">
        <v>0.7</v>
      </c>
      <c r="E30" s="76" t="s">
        <v>11</v>
      </c>
      <c r="F30" s="77">
        <v>1.3</v>
      </c>
      <c r="G30" s="66">
        <f t="shared" si="0"/>
        <v>26</v>
      </c>
      <c r="H30" s="77">
        <v>1</v>
      </c>
      <c r="I30" s="66">
        <f t="shared" si="1"/>
        <v>13.999999999999998</v>
      </c>
      <c r="J30" s="77">
        <v>3</v>
      </c>
      <c r="K30" s="72">
        <f t="shared" si="12"/>
        <v>0.15000000000000002</v>
      </c>
      <c r="L30" s="44">
        <f t="shared" si="3"/>
        <v>37</v>
      </c>
      <c r="M30" s="45">
        <f t="shared" si="4"/>
        <v>1.85</v>
      </c>
      <c r="N30" s="46">
        <f t="shared" si="5"/>
        <v>0.21428571428571433</v>
      </c>
      <c r="O30" s="47">
        <f t="shared" si="6"/>
        <v>1.8571428571428574</v>
      </c>
      <c r="P30" s="102">
        <f t="shared" si="7"/>
        <v>2</v>
      </c>
      <c r="Q30" s="48">
        <f t="shared" si="8"/>
        <v>2.6428571428571432</v>
      </c>
      <c r="R30" s="49">
        <f t="shared" si="13"/>
        <v>3</v>
      </c>
      <c r="S30" s="50">
        <f t="shared" si="10"/>
        <v>3</v>
      </c>
      <c r="T30" s="51">
        <f t="shared" si="11"/>
        <v>0</v>
      </c>
    </row>
    <row r="31" spans="1:21" s="52" customFormat="1" ht="16.5" customHeight="1" x14ac:dyDescent="0.2">
      <c r="A31" s="61" t="s">
        <v>42</v>
      </c>
      <c r="B31" s="194" t="s">
        <v>86</v>
      </c>
      <c r="C31" s="195">
        <v>0.35</v>
      </c>
      <c r="D31" s="170">
        <v>1</v>
      </c>
      <c r="E31" s="64" t="s">
        <v>13</v>
      </c>
      <c r="F31" s="171">
        <v>2.2000000000000002</v>
      </c>
      <c r="G31" s="170">
        <f t="shared" si="0"/>
        <v>44</v>
      </c>
      <c r="H31" s="171">
        <v>2</v>
      </c>
      <c r="I31" s="170">
        <f t="shared" si="1"/>
        <v>40</v>
      </c>
      <c r="J31" s="171">
        <v>22</v>
      </c>
      <c r="K31" s="190">
        <f t="shared" ref="K31:K47" si="14">J31*0.05</f>
        <v>1.1000000000000001</v>
      </c>
      <c r="L31" s="174">
        <f t="shared" ref="L31" si="15">G31+I31-J31</f>
        <v>62</v>
      </c>
      <c r="M31" s="175">
        <f t="shared" ref="M31" si="16">L31*0.05</f>
        <v>3.1</v>
      </c>
      <c r="N31" s="176">
        <f t="shared" ref="N31" si="17">K31/D31</f>
        <v>1.1000000000000001</v>
      </c>
      <c r="O31" s="149">
        <f t="shared" ref="O31" si="18">F31/D31</f>
        <v>2.2000000000000002</v>
      </c>
      <c r="P31" s="146">
        <f t="shared" si="7"/>
        <v>3</v>
      </c>
      <c r="Q31" s="192">
        <f t="shared" ref="Q31" si="19">M31/D31</f>
        <v>3.1</v>
      </c>
      <c r="R31" s="193">
        <f t="shared" ref="R31:R47" si="20">ROUNDUP(O31,0)+H31</f>
        <v>5</v>
      </c>
      <c r="S31" s="184">
        <f t="shared" ref="S31" si="21">ROUNDUP(Q31,0)</f>
        <v>4</v>
      </c>
      <c r="T31" s="185">
        <f t="shared" ref="T31" si="22">R31-S31</f>
        <v>1</v>
      </c>
      <c r="U31" s="148"/>
    </row>
    <row r="32" spans="1:21" s="52" customFormat="1" ht="16.5" customHeight="1" x14ac:dyDescent="0.2">
      <c r="A32" s="61" t="s">
        <v>43</v>
      </c>
      <c r="B32" s="194"/>
      <c r="C32" s="195"/>
      <c r="D32" s="170"/>
      <c r="E32" s="64" t="s">
        <v>16</v>
      </c>
      <c r="F32" s="171"/>
      <c r="G32" s="170"/>
      <c r="H32" s="171"/>
      <c r="I32" s="170"/>
      <c r="J32" s="171"/>
      <c r="K32" s="191"/>
      <c r="L32" s="174"/>
      <c r="M32" s="175"/>
      <c r="N32" s="177"/>
      <c r="O32" s="150"/>
      <c r="P32" s="147"/>
      <c r="Q32" s="192"/>
      <c r="R32" s="193"/>
      <c r="S32" s="184"/>
      <c r="T32" s="185"/>
      <c r="U32" s="148"/>
    </row>
    <row r="33" spans="1:20" s="52" customFormat="1" ht="12.75" x14ac:dyDescent="0.2">
      <c r="A33" s="61" t="s">
        <v>44</v>
      </c>
      <c r="B33" s="62" t="s">
        <v>85</v>
      </c>
      <c r="C33" s="63">
        <v>0.52</v>
      </c>
      <c r="D33" s="64">
        <v>1</v>
      </c>
      <c r="E33" s="64" t="s">
        <v>13</v>
      </c>
      <c r="F33" s="65">
        <v>0</v>
      </c>
      <c r="G33" s="66">
        <f t="shared" ref="G33:G47" si="23">F33/0.05</f>
        <v>0</v>
      </c>
      <c r="H33" s="65"/>
      <c r="I33" s="66">
        <f t="shared" ref="I33:I47" si="24">H33*D33/0.05</f>
        <v>0</v>
      </c>
      <c r="J33" s="65"/>
      <c r="K33" s="72">
        <f t="shared" si="14"/>
        <v>0</v>
      </c>
      <c r="L33" s="44">
        <f t="shared" ref="L33:L47" si="25">G33+I33-J33</f>
        <v>0</v>
      </c>
      <c r="M33" s="45">
        <f t="shared" ref="M33:M47" si="26">L33*0.05</f>
        <v>0</v>
      </c>
      <c r="N33" s="46">
        <f t="shared" ref="N33:N47" si="27">K33/D33</f>
        <v>0</v>
      </c>
      <c r="O33" s="47">
        <f t="shared" ref="O33:O47" si="28">F33/D33</f>
        <v>0</v>
      </c>
      <c r="P33" s="102">
        <f t="shared" si="7"/>
        <v>0</v>
      </c>
      <c r="Q33" s="48">
        <f t="shared" ref="Q33:Q47" si="29">M33/D33</f>
        <v>0</v>
      </c>
      <c r="R33" s="49">
        <f t="shared" si="20"/>
        <v>0</v>
      </c>
      <c r="S33" s="50">
        <f t="shared" ref="S33:S47" si="30">ROUNDUP(Q33,0)</f>
        <v>0</v>
      </c>
      <c r="T33" s="51">
        <f t="shared" ref="T33:T47" si="31">R33-S33</f>
        <v>0</v>
      </c>
    </row>
    <row r="34" spans="1:20" s="52" customFormat="1" ht="25.5" x14ac:dyDescent="0.2">
      <c r="A34" s="61" t="s">
        <v>46</v>
      </c>
      <c r="B34" s="62" t="s">
        <v>87</v>
      </c>
      <c r="C34" s="63">
        <v>0.4</v>
      </c>
      <c r="D34" s="64">
        <v>0.7</v>
      </c>
      <c r="E34" s="76" t="s">
        <v>11</v>
      </c>
      <c r="F34" s="77">
        <v>1.35</v>
      </c>
      <c r="G34" s="66">
        <f t="shared" si="23"/>
        <v>27</v>
      </c>
      <c r="H34" s="65">
        <v>2</v>
      </c>
      <c r="I34" s="66">
        <f t="shared" si="24"/>
        <v>27.999999999999996</v>
      </c>
      <c r="J34" s="65">
        <v>9</v>
      </c>
      <c r="K34" s="72">
        <f t="shared" si="14"/>
        <v>0.45</v>
      </c>
      <c r="L34" s="44">
        <f t="shared" si="25"/>
        <v>46</v>
      </c>
      <c r="M34" s="45">
        <f t="shared" si="26"/>
        <v>2.3000000000000003</v>
      </c>
      <c r="N34" s="46">
        <f t="shared" si="27"/>
        <v>0.6428571428571429</v>
      </c>
      <c r="O34" s="47">
        <f t="shared" si="28"/>
        <v>1.9285714285714288</v>
      </c>
      <c r="P34" s="102">
        <f t="shared" si="7"/>
        <v>2</v>
      </c>
      <c r="Q34" s="48">
        <f t="shared" si="29"/>
        <v>3.2857142857142865</v>
      </c>
      <c r="R34" s="49">
        <f t="shared" si="20"/>
        <v>4</v>
      </c>
      <c r="S34" s="50">
        <f t="shared" si="30"/>
        <v>4</v>
      </c>
      <c r="T34" s="51">
        <f t="shared" si="31"/>
        <v>0</v>
      </c>
    </row>
    <row r="35" spans="1:20" s="52" customFormat="1" ht="12.75" x14ac:dyDescent="0.2">
      <c r="A35" s="61" t="s">
        <v>47</v>
      </c>
      <c r="B35" s="62" t="s">
        <v>88</v>
      </c>
      <c r="C35" s="63">
        <v>0.4</v>
      </c>
      <c r="D35" s="64">
        <v>0.7</v>
      </c>
      <c r="E35" s="64" t="s">
        <v>13</v>
      </c>
      <c r="F35" s="65">
        <v>0</v>
      </c>
      <c r="G35" s="66">
        <f t="shared" si="23"/>
        <v>0</v>
      </c>
      <c r="H35" s="65"/>
      <c r="I35" s="66">
        <f t="shared" si="24"/>
        <v>0</v>
      </c>
      <c r="J35" s="65"/>
      <c r="K35" s="72">
        <f t="shared" si="14"/>
        <v>0</v>
      </c>
      <c r="L35" s="44">
        <f t="shared" si="25"/>
        <v>0</v>
      </c>
      <c r="M35" s="45">
        <f t="shared" si="26"/>
        <v>0</v>
      </c>
      <c r="N35" s="46">
        <f t="shared" si="27"/>
        <v>0</v>
      </c>
      <c r="O35" s="47">
        <f t="shared" si="28"/>
        <v>0</v>
      </c>
      <c r="P35" s="102">
        <f t="shared" si="7"/>
        <v>0</v>
      </c>
      <c r="Q35" s="48">
        <f t="shared" si="29"/>
        <v>0</v>
      </c>
      <c r="R35" s="49">
        <f t="shared" si="20"/>
        <v>0</v>
      </c>
      <c r="S35" s="50">
        <f t="shared" si="30"/>
        <v>0</v>
      </c>
      <c r="T35" s="51">
        <f t="shared" si="31"/>
        <v>0</v>
      </c>
    </row>
    <row r="36" spans="1:20" s="52" customFormat="1" ht="12.75" x14ac:dyDescent="0.2">
      <c r="A36" s="61" t="s">
        <v>48</v>
      </c>
      <c r="B36" s="62" t="s">
        <v>89</v>
      </c>
      <c r="C36" s="63">
        <v>0.4</v>
      </c>
      <c r="D36" s="64">
        <v>0.7</v>
      </c>
      <c r="E36" s="64" t="s">
        <v>13</v>
      </c>
      <c r="F36" s="65">
        <v>0</v>
      </c>
      <c r="G36" s="66">
        <f t="shared" si="23"/>
        <v>0</v>
      </c>
      <c r="H36" s="65"/>
      <c r="I36" s="66">
        <f t="shared" si="24"/>
        <v>0</v>
      </c>
      <c r="J36" s="77"/>
      <c r="K36" s="72">
        <f t="shared" si="14"/>
        <v>0</v>
      </c>
      <c r="L36" s="44">
        <f t="shared" si="25"/>
        <v>0</v>
      </c>
      <c r="M36" s="45">
        <f t="shared" si="26"/>
        <v>0</v>
      </c>
      <c r="N36" s="46">
        <f t="shared" si="27"/>
        <v>0</v>
      </c>
      <c r="O36" s="47">
        <f t="shared" si="28"/>
        <v>0</v>
      </c>
      <c r="P36" s="102">
        <f t="shared" si="7"/>
        <v>0</v>
      </c>
      <c r="Q36" s="48">
        <f t="shared" si="29"/>
        <v>0</v>
      </c>
      <c r="R36" s="49">
        <f t="shared" si="20"/>
        <v>0</v>
      </c>
      <c r="S36" s="50">
        <f t="shared" si="30"/>
        <v>0</v>
      </c>
      <c r="T36" s="51">
        <f t="shared" si="31"/>
        <v>0</v>
      </c>
    </row>
    <row r="37" spans="1:20" s="52" customFormat="1" ht="12.75" x14ac:dyDescent="0.2">
      <c r="A37" s="61" t="s">
        <v>49</v>
      </c>
      <c r="B37" s="62" t="s">
        <v>90</v>
      </c>
      <c r="C37" s="63">
        <v>0.4</v>
      </c>
      <c r="D37" s="64">
        <v>0.7</v>
      </c>
      <c r="E37" s="64" t="s">
        <v>13</v>
      </c>
      <c r="F37" s="65">
        <v>0</v>
      </c>
      <c r="G37" s="66">
        <f t="shared" si="23"/>
        <v>0</v>
      </c>
      <c r="H37" s="65"/>
      <c r="I37" s="66">
        <f t="shared" si="24"/>
        <v>0</v>
      </c>
      <c r="J37" s="65"/>
      <c r="K37" s="72">
        <f t="shared" si="14"/>
        <v>0</v>
      </c>
      <c r="L37" s="44">
        <f t="shared" si="25"/>
        <v>0</v>
      </c>
      <c r="M37" s="45">
        <f t="shared" si="26"/>
        <v>0</v>
      </c>
      <c r="N37" s="46">
        <f t="shared" si="27"/>
        <v>0</v>
      </c>
      <c r="O37" s="47">
        <f t="shared" si="28"/>
        <v>0</v>
      </c>
      <c r="P37" s="102">
        <f t="shared" si="7"/>
        <v>0</v>
      </c>
      <c r="Q37" s="48">
        <f t="shared" si="29"/>
        <v>0</v>
      </c>
      <c r="R37" s="49">
        <f t="shared" si="20"/>
        <v>0</v>
      </c>
      <c r="S37" s="50">
        <f t="shared" si="30"/>
        <v>0</v>
      </c>
      <c r="T37" s="51">
        <f t="shared" si="31"/>
        <v>0</v>
      </c>
    </row>
    <row r="38" spans="1:20" s="52" customFormat="1" ht="38.25" x14ac:dyDescent="0.2">
      <c r="A38" s="61" t="s">
        <v>50</v>
      </c>
      <c r="B38" s="62" t="s">
        <v>91</v>
      </c>
      <c r="C38" s="63">
        <v>0.4</v>
      </c>
      <c r="D38" s="64">
        <v>0.7</v>
      </c>
      <c r="E38" s="76" t="s">
        <v>51</v>
      </c>
      <c r="F38" s="77">
        <v>2.6</v>
      </c>
      <c r="G38" s="66">
        <f t="shared" si="23"/>
        <v>52</v>
      </c>
      <c r="H38" s="65"/>
      <c r="I38" s="66">
        <f t="shared" si="24"/>
        <v>0</v>
      </c>
      <c r="J38" s="65"/>
      <c r="K38" s="72">
        <f t="shared" si="14"/>
        <v>0</v>
      </c>
      <c r="L38" s="44">
        <f t="shared" si="25"/>
        <v>52</v>
      </c>
      <c r="M38" s="45">
        <f t="shared" si="26"/>
        <v>2.6</v>
      </c>
      <c r="N38" s="46">
        <f t="shared" si="27"/>
        <v>0</v>
      </c>
      <c r="O38" s="47">
        <f t="shared" si="28"/>
        <v>3.7142857142857149</v>
      </c>
      <c r="P38" s="102">
        <f t="shared" si="7"/>
        <v>4</v>
      </c>
      <c r="Q38" s="48">
        <f t="shared" si="29"/>
        <v>3.7142857142857149</v>
      </c>
      <c r="R38" s="49">
        <f t="shared" si="20"/>
        <v>4</v>
      </c>
      <c r="S38" s="50">
        <f t="shared" si="30"/>
        <v>4</v>
      </c>
      <c r="T38" s="51">
        <f t="shared" si="31"/>
        <v>0</v>
      </c>
    </row>
    <row r="39" spans="1:20" s="52" customFormat="1" ht="38.25" x14ac:dyDescent="0.2">
      <c r="A39" s="61" t="s">
        <v>52</v>
      </c>
      <c r="B39" s="62" t="s">
        <v>92</v>
      </c>
      <c r="C39" s="63">
        <v>0.4</v>
      </c>
      <c r="D39" s="64">
        <v>1</v>
      </c>
      <c r="E39" s="76" t="s">
        <v>51</v>
      </c>
      <c r="F39" s="77">
        <v>1.65</v>
      </c>
      <c r="G39" s="66">
        <f t="shared" si="23"/>
        <v>32.999999999999993</v>
      </c>
      <c r="H39" s="65"/>
      <c r="I39" s="66">
        <f t="shared" si="24"/>
        <v>0</v>
      </c>
      <c r="J39" s="65"/>
      <c r="K39" s="72">
        <f t="shared" si="14"/>
        <v>0</v>
      </c>
      <c r="L39" s="44">
        <f t="shared" si="25"/>
        <v>32.999999999999993</v>
      </c>
      <c r="M39" s="45">
        <f t="shared" si="26"/>
        <v>1.6499999999999997</v>
      </c>
      <c r="N39" s="46">
        <f t="shared" si="27"/>
        <v>0</v>
      </c>
      <c r="O39" s="47">
        <f t="shared" si="28"/>
        <v>1.65</v>
      </c>
      <c r="P39" s="102">
        <f t="shared" si="7"/>
        <v>2</v>
      </c>
      <c r="Q39" s="48">
        <f t="shared" si="29"/>
        <v>1.6499999999999997</v>
      </c>
      <c r="R39" s="49">
        <f t="shared" si="20"/>
        <v>2</v>
      </c>
      <c r="S39" s="50">
        <f t="shared" si="30"/>
        <v>2</v>
      </c>
      <c r="T39" s="51">
        <f t="shared" si="31"/>
        <v>0</v>
      </c>
    </row>
    <row r="40" spans="1:20" s="52" customFormat="1" ht="25.5" x14ac:dyDescent="0.2">
      <c r="A40" s="61" t="s">
        <v>53</v>
      </c>
      <c r="B40" s="80" t="s">
        <v>54</v>
      </c>
      <c r="C40" s="63">
        <v>0.4</v>
      </c>
      <c r="D40" s="64">
        <v>1</v>
      </c>
      <c r="E40" s="76" t="s">
        <v>11</v>
      </c>
      <c r="F40" s="77">
        <v>4.55</v>
      </c>
      <c r="G40" s="66">
        <f t="shared" si="23"/>
        <v>90.999999999999986</v>
      </c>
      <c r="H40" s="65"/>
      <c r="I40" s="66">
        <f t="shared" si="24"/>
        <v>0</v>
      </c>
      <c r="J40" s="65"/>
      <c r="K40" s="72">
        <f t="shared" si="14"/>
        <v>0</v>
      </c>
      <c r="L40" s="44">
        <f t="shared" si="25"/>
        <v>90.999999999999986</v>
      </c>
      <c r="M40" s="45">
        <f t="shared" si="26"/>
        <v>4.55</v>
      </c>
      <c r="N40" s="46">
        <f t="shared" si="27"/>
        <v>0</v>
      </c>
      <c r="O40" s="47">
        <f t="shared" si="28"/>
        <v>4.55</v>
      </c>
      <c r="P40" s="102">
        <f t="shared" si="7"/>
        <v>5</v>
      </c>
      <c r="Q40" s="48">
        <f t="shared" si="29"/>
        <v>4.55</v>
      </c>
      <c r="R40" s="49">
        <f t="shared" si="20"/>
        <v>5</v>
      </c>
      <c r="S40" s="50">
        <f t="shared" si="30"/>
        <v>5</v>
      </c>
      <c r="T40" s="51">
        <f t="shared" si="31"/>
        <v>0</v>
      </c>
    </row>
    <row r="41" spans="1:20" s="52" customFormat="1" ht="12.75" x14ac:dyDescent="0.2">
      <c r="A41" s="61" t="s">
        <v>55</v>
      </c>
      <c r="B41" s="62" t="s">
        <v>93</v>
      </c>
      <c r="C41" s="63">
        <v>0.4</v>
      </c>
      <c r="D41" s="64">
        <v>0.7</v>
      </c>
      <c r="E41" s="64" t="s">
        <v>13</v>
      </c>
      <c r="F41" s="65">
        <v>0.7</v>
      </c>
      <c r="G41" s="66">
        <f t="shared" si="23"/>
        <v>13.999999999999998</v>
      </c>
      <c r="H41" s="65"/>
      <c r="I41" s="66">
        <f t="shared" si="24"/>
        <v>0</v>
      </c>
      <c r="J41" s="65"/>
      <c r="K41" s="72">
        <f t="shared" si="14"/>
        <v>0</v>
      </c>
      <c r="L41" s="44">
        <f t="shared" si="25"/>
        <v>13.999999999999998</v>
      </c>
      <c r="M41" s="45">
        <f t="shared" si="26"/>
        <v>0.7</v>
      </c>
      <c r="N41" s="46">
        <f t="shared" si="27"/>
        <v>0</v>
      </c>
      <c r="O41" s="47">
        <f t="shared" si="28"/>
        <v>1</v>
      </c>
      <c r="P41" s="102">
        <f t="shared" si="7"/>
        <v>1</v>
      </c>
      <c r="Q41" s="48">
        <f t="shared" si="29"/>
        <v>1</v>
      </c>
      <c r="R41" s="49">
        <f t="shared" si="20"/>
        <v>1</v>
      </c>
      <c r="S41" s="50">
        <f t="shared" si="30"/>
        <v>1</v>
      </c>
      <c r="T41" s="51">
        <f t="shared" si="31"/>
        <v>0</v>
      </c>
    </row>
    <row r="42" spans="1:20" s="52" customFormat="1" ht="12.75" x14ac:dyDescent="0.2">
      <c r="A42" s="61" t="s">
        <v>56</v>
      </c>
      <c r="B42" s="62" t="s">
        <v>94</v>
      </c>
      <c r="C42" s="63">
        <v>0.38</v>
      </c>
      <c r="D42" s="64">
        <v>0.7</v>
      </c>
      <c r="E42" s="64" t="s">
        <v>13</v>
      </c>
      <c r="F42" s="65">
        <v>0</v>
      </c>
      <c r="G42" s="66">
        <f t="shared" si="23"/>
        <v>0</v>
      </c>
      <c r="H42" s="65"/>
      <c r="I42" s="66">
        <f t="shared" si="24"/>
        <v>0</v>
      </c>
      <c r="J42" s="65"/>
      <c r="K42" s="72">
        <f t="shared" si="14"/>
        <v>0</v>
      </c>
      <c r="L42" s="44">
        <f t="shared" si="25"/>
        <v>0</v>
      </c>
      <c r="M42" s="45">
        <f t="shared" si="26"/>
        <v>0</v>
      </c>
      <c r="N42" s="46">
        <f t="shared" si="27"/>
        <v>0</v>
      </c>
      <c r="O42" s="47">
        <f t="shared" si="28"/>
        <v>0</v>
      </c>
      <c r="P42" s="102">
        <f t="shared" si="7"/>
        <v>0</v>
      </c>
      <c r="Q42" s="48">
        <f t="shared" si="29"/>
        <v>0</v>
      </c>
      <c r="R42" s="49">
        <f t="shared" si="20"/>
        <v>0</v>
      </c>
      <c r="S42" s="50">
        <f t="shared" si="30"/>
        <v>0</v>
      </c>
      <c r="T42" s="51">
        <f t="shared" si="31"/>
        <v>0</v>
      </c>
    </row>
    <row r="43" spans="1:20" s="52" customFormat="1" ht="12.75" x14ac:dyDescent="0.2">
      <c r="A43" s="61" t="s">
        <v>57</v>
      </c>
      <c r="B43" s="62" t="s">
        <v>95</v>
      </c>
      <c r="C43" s="63">
        <v>0.4</v>
      </c>
      <c r="D43" s="64">
        <v>0.7</v>
      </c>
      <c r="E43" s="64" t="s">
        <v>13</v>
      </c>
      <c r="F43" s="65">
        <v>0</v>
      </c>
      <c r="G43" s="66">
        <f t="shared" si="23"/>
        <v>0</v>
      </c>
      <c r="H43" s="65"/>
      <c r="I43" s="66">
        <f t="shared" si="24"/>
        <v>0</v>
      </c>
      <c r="J43" s="65"/>
      <c r="K43" s="72">
        <f t="shared" si="14"/>
        <v>0</v>
      </c>
      <c r="L43" s="44">
        <f t="shared" si="25"/>
        <v>0</v>
      </c>
      <c r="M43" s="45">
        <f t="shared" si="26"/>
        <v>0</v>
      </c>
      <c r="N43" s="46">
        <f t="shared" si="27"/>
        <v>0</v>
      </c>
      <c r="O43" s="47">
        <f t="shared" si="28"/>
        <v>0</v>
      </c>
      <c r="P43" s="102">
        <f t="shared" si="7"/>
        <v>0</v>
      </c>
      <c r="Q43" s="48">
        <f t="shared" si="29"/>
        <v>0</v>
      </c>
      <c r="R43" s="49">
        <f t="shared" si="20"/>
        <v>0</v>
      </c>
      <c r="S43" s="50">
        <f t="shared" si="30"/>
        <v>0</v>
      </c>
      <c r="T43" s="51">
        <f t="shared" si="31"/>
        <v>0</v>
      </c>
    </row>
    <row r="44" spans="1:20" s="52" customFormat="1" ht="12.75" x14ac:dyDescent="0.2">
      <c r="A44" s="61" t="s">
        <v>58</v>
      </c>
      <c r="B44" s="62" t="s">
        <v>96</v>
      </c>
      <c r="C44" s="63">
        <v>0.4</v>
      </c>
      <c r="D44" s="64">
        <v>0.7</v>
      </c>
      <c r="E44" s="64" t="s">
        <v>13</v>
      </c>
      <c r="F44" s="65">
        <v>0.8</v>
      </c>
      <c r="G44" s="66">
        <f t="shared" si="23"/>
        <v>16</v>
      </c>
      <c r="H44" s="65"/>
      <c r="I44" s="66">
        <f t="shared" si="24"/>
        <v>0</v>
      </c>
      <c r="J44" s="65"/>
      <c r="K44" s="72">
        <f t="shared" si="14"/>
        <v>0</v>
      </c>
      <c r="L44" s="44">
        <f t="shared" si="25"/>
        <v>16</v>
      </c>
      <c r="M44" s="45">
        <f t="shared" si="26"/>
        <v>0.8</v>
      </c>
      <c r="N44" s="46">
        <f t="shared" si="27"/>
        <v>0</v>
      </c>
      <c r="O44" s="47">
        <f t="shared" si="28"/>
        <v>1.142857142857143</v>
      </c>
      <c r="P44" s="102">
        <f t="shared" si="7"/>
        <v>2</v>
      </c>
      <c r="Q44" s="48">
        <f t="shared" si="29"/>
        <v>1.142857142857143</v>
      </c>
      <c r="R44" s="49">
        <f t="shared" si="20"/>
        <v>2</v>
      </c>
      <c r="S44" s="50">
        <f t="shared" si="30"/>
        <v>2</v>
      </c>
      <c r="T44" s="51">
        <f t="shared" si="31"/>
        <v>0</v>
      </c>
    </row>
    <row r="45" spans="1:20" s="52" customFormat="1" ht="27.75" customHeight="1" x14ac:dyDescent="0.2">
      <c r="A45" s="61" t="s">
        <v>59</v>
      </c>
      <c r="B45" s="62" t="s">
        <v>97</v>
      </c>
      <c r="C45" s="63">
        <v>0.4</v>
      </c>
      <c r="D45" s="64">
        <v>1</v>
      </c>
      <c r="E45" s="76" t="s">
        <v>134</v>
      </c>
      <c r="F45" s="65">
        <v>4.25</v>
      </c>
      <c r="G45" s="66">
        <f t="shared" si="23"/>
        <v>85</v>
      </c>
      <c r="H45" s="65">
        <v>2</v>
      </c>
      <c r="I45" s="66">
        <f t="shared" si="24"/>
        <v>40</v>
      </c>
      <c r="J45" s="65">
        <v>24</v>
      </c>
      <c r="K45" s="72">
        <f t="shared" si="14"/>
        <v>1.2000000000000002</v>
      </c>
      <c r="L45" s="44">
        <f t="shared" si="25"/>
        <v>101</v>
      </c>
      <c r="M45" s="45">
        <f t="shared" si="26"/>
        <v>5.0500000000000007</v>
      </c>
      <c r="N45" s="46">
        <f t="shared" si="27"/>
        <v>1.2000000000000002</v>
      </c>
      <c r="O45" s="47">
        <f t="shared" si="28"/>
        <v>4.25</v>
      </c>
      <c r="P45" s="102">
        <f t="shared" si="7"/>
        <v>5</v>
      </c>
      <c r="Q45" s="48">
        <f t="shared" si="29"/>
        <v>5.0500000000000007</v>
      </c>
      <c r="R45" s="49">
        <f t="shared" si="20"/>
        <v>7</v>
      </c>
      <c r="S45" s="50">
        <f t="shared" si="30"/>
        <v>6</v>
      </c>
      <c r="T45" s="51">
        <f t="shared" si="31"/>
        <v>1</v>
      </c>
    </row>
    <row r="46" spans="1:20" s="52" customFormat="1" ht="25.5" x14ac:dyDescent="0.2">
      <c r="A46" s="61" t="s">
        <v>60</v>
      </c>
      <c r="B46" s="62" t="s">
        <v>98</v>
      </c>
      <c r="C46" s="63">
        <v>0.4</v>
      </c>
      <c r="D46" s="64">
        <v>1</v>
      </c>
      <c r="E46" s="76" t="s">
        <v>11</v>
      </c>
      <c r="F46" s="77">
        <v>2.65</v>
      </c>
      <c r="G46" s="66">
        <f t="shared" si="23"/>
        <v>52.999999999999993</v>
      </c>
      <c r="H46" s="65">
        <v>2</v>
      </c>
      <c r="I46" s="66">
        <f t="shared" si="24"/>
        <v>40</v>
      </c>
      <c r="J46" s="65">
        <v>12</v>
      </c>
      <c r="K46" s="73">
        <f t="shared" si="14"/>
        <v>0.60000000000000009</v>
      </c>
      <c r="L46" s="53">
        <f t="shared" si="25"/>
        <v>81</v>
      </c>
      <c r="M46" s="54">
        <f t="shared" si="26"/>
        <v>4.05</v>
      </c>
      <c r="N46" s="55">
        <f t="shared" si="27"/>
        <v>0.60000000000000009</v>
      </c>
      <c r="O46" s="56">
        <f t="shared" si="28"/>
        <v>2.65</v>
      </c>
      <c r="P46" s="102">
        <f t="shared" si="7"/>
        <v>3</v>
      </c>
      <c r="Q46" s="57">
        <f t="shared" si="29"/>
        <v>4.05</v>
      </c>
      <c r="R46" s="58">
        <f t="shared" si="20"/>
        <v>5</v>
      </c>
      <c r="S46" s="59">
        <f t="shared" si="30"/>
        <v>5</v>
      </c>
      <c r="T46" s="60">
        <f t="shared" si="31"/>
        <v>0</v>
      </c>
    </row>
    <row r="47" spans="1:20" s="52" customFormat="1" ht="13.5" thickBot="1" x14ac:dyDescent="0.25">
      <c r="A47" s="61" t="s">
        <v>61</v>
      </c>
      <c r="B47" s="62" t="s">
        <v>99</v>
      </c>
      <c r="C47" s="63">
        <v>0.4</v>
      </c>
      <c r="D47" s="64">
        <v>0.7</v>
      </c>
      <c r="E47" s="64" t="s">
        <v>13</v>
      </c>
      <c r="F47" s="65">
        <v>-0.2</v>
      </c>
      <c r="G47" s="66">
        <f t="shared" si="23"/>
        <v>-4</v>
      </c>
      <c r="H47" s="65"/>
      <c r="I47" s="66">
        <f t="shared" si="24"/>
        <v>0</v>
      </c>
      <c r="J47" s="65"/>
      <c r="K47" s="74">
        <f t="shared" si="14"/>
        <v>0</v>
      </c>
      <c r="L47" s="67">
        <f t="shared" si="25"/>
        <v>-4</v>
      </c>
      <c r="M47" s="68">
        <f t="shared" si="26"/>
        <v>-0.2</v>
      </c>
      <c r="N47" s="69">
        <f t="shared" si="27"/>
        <v>0</v>
      </c>
      <c r="O47" s="86">
        <f t="shared" si="28"/>
        <v>-0.28571428571428575</v>
      </c>
      <c r="P47" s="102">
        <f t="shared" si="7"/>
        <v>-1</v>
      </c>
      <c r="Q47" s="48">
        <f t="shared" si="29"/>
        <v>-0.28571428571428575</v>
      </c>
      <c r="R47" s="49">
        <f t="shared" si="20"/>
        <v>-1</v>
      </c>
      <c r="S47" s="70">
        <f t="shared" si="30"/>
        <v>-1</v>
      </c>
      <c r="T47" s="71">
        <f t="shared" si="31"/>
        <v>0</v>
      </c>
    </row>
    <row r="48" spans="1:20" x14ac:dyDescent="0.25">
      <c r="A48" s="34"/>
      <c r="B48" s="39"/>
      <c r="C48" s="33"/>
      <c r="D48" s="34"/>
      <c r="E48" s="34"/>
      <c r="F48" s="35"/>
      <c r="G48" s="40"/>
      <c r="H48" s="35"/>
      <c r="I48" s="34"/>
      <c r="J48" s="35"/>
      <c r="K48" s="34"/>
      <c r="N48" s="34"/>
      <c r="O48" s="41"/>
      <c r="P48" s="41"/>
      <c r="Q48" s="35"/>
      <c r="R48" s="35"/>
      <c r="S48" s="35"/>
      <c r="T48" s="42"/>
    </row>
    <row r="49" spans="1:20" x14ac:dyDescent="0.25">
      <c r="A49" s="34"/>
      <c r="B49" s="39"/>
      <c r="C49" s="33"/>
      <c r="D49" s="34"/>
      <c r="E49" s="34"/>
      <c r="F49" s="35"/>
      <c r="G49" s="34"/>
      <c r="H49" s="35"/>
      <c r="I49" s="34"/>
      <c r="J49" s="35"/>
      <c r="K49" s="34"/>
      <c r="N49" s="34"/>
      <c r="O49" s="41"/>
      <c r="P49" s="41"/>
      <c r="Q49" s="35"/>
      <c r="R49" s="35"/>
      <c r="S49" s="35"/>
      <c r="T49" s="42"/>
    </row>
    <row r="50" spans="1:20" ht="15.75" thickBot="1" x14ac:dyDescent="0.3">
      <c r="A50" s="34"/>
      <c r="B50" s="39"/>
      <c r="C50" s="33"/>
      <c r="D50" s="34"/>
      <c r="E50" s="34"/>
      <c r="F50" s="35"/>
      <c r="G50" s="34"/>
      <c r="H50" s="35"/>
      <c r="I50" s="34"/>
      <c r="J50" s="35"/>
      <c r="K50" s="34"/>
      <c r="N50" s="34"/>
      <c r="O50" s="41"/>
      <c r="P50" s="41"/>
      <c r="Q50" s="35"/>
      <c r="R50" s="35"/>
      <c r="S50" s="35"/>
      <c r="T50" s="42"/>
    </row>
    <row r="51" spans="1:20" ht="15.75" thickBot="1" x14ac:dyDescent="0.3">
      <c r="A51" s="84" t="s">
        <v>131</v>
      </c>
      <c r="B51" s="85"/>
      <c r="C51" s="13"/>
    </row>
    <row r="52" spans="1:20" ht="18" customHeight="1" x14ac:dyDescent="0.25">
      <c r="A52" s="43" t="s">
        <v>124</v>
      </c>
      <c r="B52" s="39"/>
      <c r="C52" s="33"/>
      <c r="D52" s="34"/>
      <c r="E52" s="34"/>
      <c r="F52" s="35"/>
      <c r="G52" s="34"/>
      <c r="H52" s="35"/>
      <c r="I52" s="34"/>
    </row>
    <row r="53" spans="1:20" x14ac:dyDescent="0.25">
      <c r="A53" s="34" t="s">
        <v>112</v>
      </c>
      <c r="B53" s="39"/>
      <c r="C53" s="33"/>
      <c r="D53" s="34"/>
      <c r="E53" s="34"/>
      <c r="F53" s="35"/>
      <c r="G53" s="34"/>
      <c r="H53" s="35"/>
      <c r="I53" s="34"/>
    </row>
    <row r="54" spans="1:20" x14ac:dyDescent="0.25">
      <c r="A54" s="34" t="s">
        <v>113</v>
      </c>
      <c r="B54" s="39"/>
      <c r="C54" s="34"/>
      <c r="D54" s="34"/>
      <c r="E54" s="34"/>
      <c r="F54" s="35"/>
      <c r="G54" s="34"/>
      <c r="H54" s="35"/>
      <c r="I54" s="34"/>
    </row>
    <row r="55" spans="1:20" x14ac:dyDescent="0.25">
      <c r="A55" s="34" t="s">
        <v>114</v>
      </c>
      <c r="B55" s="39"/>
      <c r="C55" s="34"/>
      <c r="D55" s="34"/>
      <c r="E55" s="34"/>
      <c r="F55" s="35"/>
      <c r="G55" s="34"/>
      <c r="H55" s="35"/>
      <c r="I55" s="34"/>
    </row>
    <row r="56" spans="1:20" x14ac:dyDescent="0.25">
      <c r="A56" s="34" t="s">
        <v>115</v>
      </c>
      <c r="B56" s="39"/>
      <c r="C56" s="34"/>
      <c r="D56" s="34"/>
      <c r="E56" s="34"/>
      <c r="F56" s="35"/>
      <c r="G56" s="34"/>
      <c r="H56" s="35"/>
      <c r="I56" s="34"/>
    </row>
    <row r="57" spans="1:20" x14ac:dyDescent="0.25">
      <c r="A57" s="34" t="s">
        <v>116</v>
      </c>
      <c r="B57" s="39"/>
      <c r="C57" s="34"/>
      <c r="D57" s="34"/>
      <c r="E57" s="34"/>
      <c r="F57" s="35"/>
      <c r="G57" s="34"/>
      <c r="H57" s="35"/>
      <c r="I57" s="34"/>
    </row>
    <row r="58" spans="1:20" x14ac:dyDescent="0.25">
      <c r="A58" s="34" t="s">
        <v>118</v>
      </c>
      <c r="B58" s="39"/>
      <c r="C58" s="34"/>
      <c r="D58" s="34"/>
      <c r="E58" s="34"/>
      <c r="F58" s="35"/>
      <c r="G58" s="34"/>
      <c r="H58" s="35"/>
      <c r="I58" s="34"/>
    </row>
    <row r="59" spans="1:20" x14ac:dyDescent="0.25">
      <c r="A59" s="34" t="s">
        <v>119</v>
      </c>
      <c r="B59" s="39"/>
      <c r="C59" s="34"/>
      <c r="D59" s="34"/>
      <c r="E59" s="34"/>
      <c r="F59" s="35"/>
      <c r="G59" s="34"/>
      <c r="H59" s="35"/>
      <c r="I59" s="34"/>
    </row>
    <row r="60" spans="1:20" x14ac:dyDescent="0.25">
      <c r="A60" s="34" t="s">
        <v>117</v>
      </c>
      <c r="B60" s="39"/>
      <c r="C60" s="34"/>
      <c r="D60" s="34"/>
      <c r="E60" s="34"/>
      <c r="F60" s="35"/>
      <c r="G60" s="34"/>
      <c r="H60" s="35"/>
      <c r="I60" s="34"/>
    </row>
    <row r="61" spans="1:20" x14ac:dyDescent="0.25">
      <c r="A61" s="34" t="s">
        <v>130</v>
      </c>
      <c r="B61" s="39"/>
      <c r="C61" s="34"/>
      <c r="D61" s="34"/>
      <c r="E61" s="34"/>
      <c r="F61" s="35"/>
      <c r="G61" s="34"/>
      <c r="H61" s="35"/>
      <c r="I61" s="34"/>
    </row>
    <row r="62" spans="1:20" x14ac:dyDescent="0.25">
      <c r="A62" s="34" t="s">
        <v>133</v>
      </c>
      <c r="B62" s="39"/>
      <c r="C62" s="34"/>
      <c r="D62" s="34"/>
      <c r="E62" s="34"/>
      <c r="F62" s="35"/>
      <c r="G62" s="34"/>
      <c r="H62" s="35"/>
      <c r="I62" s="34"/>
    </row>
    <row r="63" spans="1:20" x14ac:dyDescent="0.25">
      <c r="A63" s="34" t="s">
        <v>120</v>
      </c>
      <c r="B63" s="39"/>
      <c r="C63" s="34"/>
      <c r="D63" s="34"/>
      <c r="E63" s="34"/>
      <c r="F63" s="35"/>
      <c r="G63" s="34"/>
      <c r="H63" s="35"/>
      <c r="I63" s="34"/>
    </row>
    <row r="64" spans="1:20" x14ac:dyDescent="0.25">
      <c r="A64" s="34" t="s">
        <v>121</v>
      </c>
      <c r="B64" s="39"/>
      <c r="C64" s="34"/>
      <c r="D64" s="34"/>
      <c r="E64" s="34"/>
      <c r="F64" s="35"/>
      <c r="G64" s="34"/>
      <c r="H64" s="35"/>
      <c r="I64" s="34"/>
    </row>
    <row r="65" spans="1:9" x14ac:dyDescent="0.25">
      <c r="A65" s="34" t="s">
        <v>125</v>
      </c>
      <c r="B65" s="39"/>
      <c r="C65" s="34"/>
      <c r="D65" s="34"/>
      <c r="E65" s="34"/>
      <c r="F65" s="35"/>
      <c r="G65" s="34"/>
      <c r="H65" s="35"/>
      <c r="I65" s="34"/>
    </row>
    <row r="66" spans="1:9" x14ac:dyDescent="0.25">
      <c r="A66" s="34" t="s">
        <v>126</v>
      </c>
      <c r="B66" s="39"/>
      <c r="C66" s="34"/>
      <c r="D66" s="34"/>
      <c r="E66" s="34"/>
      <c r="F66" s="35"/>
      <c r="G66" s="34"/>
      <c r="H66" s="35"/>
      <c r="I66" s="34"/>
    </row>
    <row r="67" spans="1:9" x14ac:dyDescent="0.25">
      <c r="A67" s="34"/>
      <c r="B67" s="39"/>
      <c r="C67" s="34"/>
      <c r="D67" s="34"/>
      <c r="E67" s="34"/>
      <c r="F67" s="35"/>
      <c r="G67" s="34"/>
      <c r="H67" s="35"/>
      <c r="I67" s="34"/>
    </row>
    <row r="68" spans="1:9" x14ac:dyDescent="0.25">
      <c r="A68" s="34"/>
      <c r="B68" s="39"/>
      <c r="C68" s="34"/>
      <c r="D68" s="34"/>
      <c r="E68" s="34"/>
      <c r="F68" s="35"/>
      <c r="G68" s="34"/>
      <c r="H68" s="35"/>
      <c r="I68" s="34"/>
    </row>
  </sheetData>
  <mergeCells count="40">
    <mergeCell ref="P3:P4"/>
    <mergeCell ref="Q3:Q4"/>
    <mergeCell ref="R3:R4"/>
    <mergeCell ref="A1:T2"/>
    <mergeCell ref="S31:S32"/>
    <mergeCell ref="T31:T32"/>
    <mergeCell ref="S3:S4"/>
    <mergeCell ref="T3:T4"/>
    <mergeCell ref="I31:I32"/>
    <mergeCell ref="J31:J32"/>
    <mergeCell ref="K31:K32"/>
    <mergeCell ref="Q31:Q32"/>
    <mergeCell ref="R31:R32"/>
    <mergeCell ref="B31:B32"/>
    <mergeCell ref="C31:C32"/>
    <mergeCell ref="D31:D32"/>
    <mergeCell ref="M3:M4"/>
    <mergeCell ref="G31:G32"/>
    <mergeCell ref="H31:H32"/>
    <mergeCell ref="F31:F32"/>
    <mergeCell ref="N3:N4"/>
    <mergeCell ref="L31:L32"/>
    <mergeCell ref="M31:M32"/>
    <mergeCell ref="N31:N32"/>
    <mergeCell ref="P31:P32"/>
    <mergeCell ref="U31:U32"/>
    <mergeCell ref="O31:O32"/>
    <mergeCell ref="F3:F4"/>
    <mergeCell ref="A3:A4"/>
    <mergeCell ref="B3:B4"/>
    <mergeCell ref="C3:C4"/>
    <mergeCell ref="D3:D4"/>
    <mergeCell ref="E3:E4"/>
    <mergeCell ref="G3:G4"/>
    <mergeCell ref="H3:H4"/>
    <mergeCell ref="J3:J4"/>
    <mergeCell ref="L3:L4"/>
    <mergeCell ref="O3:O4"/>
    <mergeCell ref="I3:I4"/>
    <mergeCell ref="K3:K4"/>
  </mergeCells>
  <pageMargins left="0.59055118110236227" right="0" top="7.874015748031496E-2" bottom="7.874015748031496E-2" header="0" footer="0"/>
  <pageSetup paperSize="9" scale="75" fitToHeight="0" orientation="landscape" blackAndWhite="1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cols>
    <col min="1" max="1" width="10.75" customWidth="1"/>
  </cols>
  <sheetData/>
  <pageMargins left="0" right="0" top="0.39409448818897641" bottom="0.39409448818897641" header="0" footer="0"/>
  <headerFooter>
    <oddHeader>&amp;C&amp;A</oddHeader>
    <oddFooter>&amp;CStrana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140</TotalTime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3</vt:i4>
      </vt:variant>
    </vt:vector>
  </HeadingPairs>
  <TitlesOfParts>
    <vt:vector size="3" baseType="lpstr">
      <vt:lpstr>všeobecný</vt:lpstr>
      <vt:lpstr>podrobný</vt:lpstr>
      <vt:lpstr>List3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kristínka</dc:creator>
  <cp:lastModifiedBy>Martin Stanko</cp:lastModifiedBy>
  <cp:revision>11</cp:revision>
  <cp:lastPrinted>2019-06-11T14:14:20Z</cp:lastPrinted>
  <dcterms:created xsi:type="dcterms:W3CDTF">2019-06-06T18:50:06Z</dcterms:created>
  <dcterms:modified xsi:type="dcterms:W3CDTF">2019-06-11T17:38:43Z</dcterms:modified>
</cp:coreProperties>
</file>